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'distrf5'!$A$1:$M$55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<sst xmlns="http://schemas.openxmlformats.org/spreadsheetml/2006/main" count="60" uniqueCount="32">
  <si>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</si>
  <si>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</si>
  <si>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</si>
  <si>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</si>
  <si>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</si>
  <si>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</si>
  <si>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</si>
  <si>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</si>
  <si>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D.KOEKELARE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</si>
  <si>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</si>
  <si>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</si>
  <si>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</si>
  <si>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</si>
  <si>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</si>
  <si>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</si>
  <si>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</si>
  <si>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</si>
  <si>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</si>
  <si>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</si>
  <si>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</si>
  <si>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</si>
  <si>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</si>
  <si>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</si>
  <si>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NS</t>
  </si>
  <si>
    <t>PROM 4° Kl</t>
  </si>
  <si>
    <t xml:space="preserve">GEW. FINALE : </t>
  </si>
  <si>
    <t>DISTRICT GENT</t>
  </si>
  <si>
    <t>19/20.03.2011</t>
  </si>
  <si>
    <t>RONDELEZ Noel</t>
  </si>
  <si>
    <t>D. KOEKELARE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</si>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</sst>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31" borderId="7" applyNumberFormat="0" applyFont="0" applyAlignment="0" applyProtection="0"/>
    <xf numFmtId="0" fontId="43" fillId="32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3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B47" sqref="B47:M5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40572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RONDELEZ Noel</v>
      </c>
      <c r="C7" s="23"/>
      <c r="D7" s="23"/>
      <c r="E7" s="23"/>
      <c r="F7" s="23" t="s">
        <v>13</v>
      </c>
      <c r="G7" s="25" t="str">
        <f>VLOOKUP(L7,'[1]LEDEN'!A:E,3,FALSE)</f>
        <v>DK</v>
      </c>
      <c r="H7" s="25"/>
      <c r="I7" s="23"/>
      <c r="J7" s="23"/>
      <c r="K7" s="23"/>
      <c r="L7" s="26">
        <v>4188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STEMGEE Hugo</v>
      </c>
      <c r="D10" s="33"/>
      <c r="E10" s="33"/>
      <c r="F10" s="31">
        <v>2</v>
      </c>
      <c r="G10" s="31"/>
      <c r="H10" s="31">
        <v>30</v>
      </c>
      <c r="I10" s="31">
        <v>20</v>
      </c>
      <c r="J10" s="34">
        <f>ROUNDDOWN(H10/I10,2)</f>
        <v>1.5</v>
      </c>
      <c r="K10" s="31">
        <v>7</v>
      </c>
      <c r="L10" s="35"/>
      <c r="N10">
        <v>4265</v>
      </c>
    </row>
    <row r="11" spans="2:14" ht="15" customHeight="1">
      <c r="B11" s="31">
        <v>2</v>
      </c>
      <c r="C11" s="32" t="str">
        <f>VLOOKUP(N11,'[1]LEDEN'!A:E,2,FALSE)</f>
        <v>VAN PRAET  Bart</v>
      </c>
      <c r="D11" s="33"/>
      <c r="E11" s="33"/>
      <c r="F11" s="31">
        <v>2</v>
      </c>
      <c r="G11" s="31"/>
      <c r="H11" s="31">
        <v>30</v>
      </c>
      <c r="I11" s="31">
        <v>11</v>
      </c>
      <c r="J11" s="34">
        <f>ROUNDDOWN(H11/I11,2)</f>
        <v>2.72</v>
      </c>
      <c r="K11" s="31">
        <v>7</v>
      </c>
      <c r="L11" s="36">
        <v>1</v>
      </c>
      <c r="N11">
        <v>8883</v>
      </c>
    </row>
    <row r="12" spans="2:14" ht="15" customHeight="1">
      <c r="B12" s="31">
        <v>3</v>
      </c>
      <c r="C12" s="32" t="str">
        <f>VLOOKUP(N12,'[1]LEDEN'!A:E,2,FALSE)</f>
        <v>BROUCKAERT Patrick</v>
      </c>
      <c r="D12" s="33"/>
      <c r="E12" s="33"/>
      <c r="F12" s="31">
        <v>2</v>
      </c>
      <c r="G12" s="31"/>
      <c r="H12" s="31">
        <v>30</v>
      </c>
      <c r="I12" s="31">
        <v>27</v>
      </c>
      <c r="J12" s="34">
        <f>ROUNDDOWN(H12/I12,2)</f>
        <v>1.11</v>
      </c>
      <c r="K12" s="31">
        <v>6</v>
      </c>
      <c r="L12" s="36"/>
      <c r="N12">
        <v>4127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6</v>
      </c>
      <c r="G14" s="40">
        <f>SUM(G10:G13)</f>
        <v>0</v>
      </c>
      <c r="H14" s="40">
        <f>SUM(H10:H13)</f>
        <v>90</v>
      </c>
      <c r="I14" s="40">
        <f>SUM(I10:I13)</f>
        <v>58</v>
      </c>
      <c r="J14" s="41">
        <f>ROUNDDOWN(H14/I14,2)</f>
        <v>1.55</v>
      </c>
      <c r="K14" s="40">
        <f>MAX(K10:K13)</f>
        <v>7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STEMGEE Hugo</v>
      </c>
      <c r="C17" s="23"/>
      <c r="D17" s="23"/>
      <c r="E17" s="23"/>
      <c r="F17" s="23" t="s">
        <v>13</v>
      </c>
      <c r="G17" s="25" t="str">
        <f>VLOOKUP(L17,'[1]LEDEN'!A:E,3,FALSE)</f>
        <v>OBA</v>
      </c>
      <c r="H17" s="25"/>
      <c r="I17" s="23"/>
      <c r="J17" s="23"/>
      <c r="K17" s="23"/>
      <c r="L17" s="26">
        <v>4265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RONDELEZ Noel</v>
      </c>
      <c r="D20" s="33"/>
      <c r="E20" s="33"/>
      <c r="F20" s="31">
        <v>0</v>
      </c>
      <c r="G20" s="31"/>
      <c r="H20" s="31">
        <v>17</v>
      </c>
      <c r="I20" s="31">
        <v>20</v>
      </c>
      <c r="J20" s="34">
        <f>ROUNDDOWN(H20/I20,2)</f>
        <v>0.85</v>
      </c>
      <c r="K20" s="31">
        <v>4</v>
      </c>
      <c r="L20" s="35"/>
      <c r="N20">
        <v>4188</v>
      </c>
    </row>
    <row r="21" spans="2:14" ht="12.75">
      <c r="B21" s="31">
        <v>2</v>
      </c>
      <c r="C21" s="32" t="str">
        <f>VLOOKUP(N21,'[1]LEDEN'!A:E,2,FALSE)</f>
        <v>BROUCKAERT Patrick</v>
      </c>
      <c r="D21" s="33"/>
      <c r="E21" s="33"/>
      <c r="F21" s="31">
        <v>2</v>
      </c>
      <c r="G21" s="31"/>
      <c r="H21" s="31">
        <v>30</v>
      </c>
      <c r="I21" s="31">
        <v>31</v>
      </c>
      <c r="J21" s="34">
        <f>ROUNDDOWN(H21/I21,2)</f>
        <v>0.96</v>
      </c>
      <c r="K21" s="31">
        <v>8</v>
      </c>
      <c r="L21" s="46">
        <v>3</v>
      </c>
      <c r="N21">
        <v>4127</v>
      </c>
    </row>
    <row r="22" spans="2:14" ht="12.75">
      <c r="B22" s="31">
        <v>3</v>
      </c>
      <c r="C22" s="32" t="str">
        <f>VLOOKUP(N22,'[1]LEDEN'!A:E,2,FALSE)</f>
        <v>VAN PRAET  Bart</v>
      </c>
      <c r="D22" s="33"/>
      <c r="E22" s="33"/>
      <c r="F22" s="31">
        <v>0</v>
      </c>
      <c r="G22" s="31"/>
      <c r="H22" s="31">
        <v>21</v>
      </c>
      <c r="I22" s="31">
        <v>24</v>
      </c>
      <c r="J22" s="34">
        <f>ROUNDDOWN(H22/I22,2)</f>
        <v>0.87</v>
      </c>
      <c r="K22" s="31">
        <v>4</v>
      </c>
      <c r="L22" s="46"/>
      <c r="N22">
        <v>8883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6"/>
    </row>
    <row r="24" spans="1:12" ht="12.75">
      <c r="A24" s="37"/>
      <c r="B24" s="38"/>
      <c r="C24" s="39" t="s">
        <v>22</v>
      </c>
      <c r="D24" s="37"/>
      <c r="E24" s="37" t="s">
        <v>21</v>
      </c>
      <c r="F24" s="40">
        <f>SUM(F20:F23)</f>
        <v>2</v>
      </c>
      <c r="G24" s="40">
        <f>SUM(G20:G23)</f>
        <v>0</v>
      </c>
      <c r="H24" s="40">
        <f>SUM(H20:H23)</f>
        <v>68</v>
      </c>
      <c r="I24" s="40">
        <f>SUM(I20:I23)</f>
        <v>75</v>
      </c>
      <c r="J24" s="41">
        <f>ROUNDDOWN(H24/I24,2)</f>
        <v>0.9</v>
      </c>
      <c r="K24" s="40">
        <f>MAX(K20:K23)</f>
        <v>8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2" ht="12.75">
      <c r="A27" s="23" t="s">
        <v>12</v>
      </c>
      <c r="B27" s="24" t="str">
        <f>VLOOKUP(L27,'[1]LEDEN'!A:E,2,FALSE)</f>
        <v>BROUCKAERT Patrick</v>
      </c>
      <c r="C27" s="23"/>
      <c r="D27" s="23"/>
      <c r="E27" s="23"/>
      <c r="F27" s="23" t="s">
        <v>13</v>
      </c>
      <c r="G27" s="25" t="str">
        <f>VLOOKUP(L27,'[1]LEDEN'!A:E,3,FALSE)</f>
        <v>DK</v>
      </c>
      <c r="H27" s="25"/>
      <c r="I27" s="23"/>
      <c r="J27" s="23"/>
      <c r="K27" s="23"/>
      <c r="L27" s="26">
        <v>4127</v>
      </c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VAN PRAET  Bart</v>
      </c>
      <c r="D30" s="33"/>
      <c r="E30" s="33"/>
      <c r="F30" s="31">
        <v>0</v>
      </c>
      <c r="G30" s="31"/>
      <c r="H30" s="31">
        <v>13</v>
      </c>
      <c r="I30" s="31">
        <v>8</v>
      </c>
      <c r="J30" s="34">
        <f>ROUNDDOWN(H30/I30,2)</f>
        <v>1.62</v>
      </c>
      <c r="K30" s="31">
        <v>9</v>
      </c>
      <c r="L30" s="35"/>
      <c r="N30">
        <v>8883</v>
      </c>
    </row>
    <row r="31" spans="2:14" ht="12.75">
      <c r="B31" s="31">
        <v>2</v>
      </c>
      <c r="C31" s="32" t="str">
        <f>VLOOKUP(N31,'[1]LEDEN'!A:E,2,FALSE)</f>
        <v>STEMGEE Hugo</v>
      </c>
      <c r="D31" s="33"/>
      <c r="E31" s="33"/>
      <c r="F31" s="31">
        <v>0</v>
      </c>
      <c r="G31" s="31"/>
      <c r="H31" s="31">
        <v>22</v>
      </c>
      <c r="I31" s="31">
        <v>31</v>
      </c>
      <c r="J31" s="34">
        <f>ROUNDDOWN(H31/I31,2)</f>
        <v>0.7</v>
      </c>
      <c r="K31" s="31">
        <v>4</v>
      </c>
      <c r="L31" s="46">
        <v>4</v>
      </c>
      <c r="N31">
        <v>4265</v>
      </c>
    </row>
    <row r="32" spans="2:12" ht="12.75" customHeight="1" hidden="1">
      <c r="B32" s="31">
        <v>3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ROUNDDOWN(H32/I32,2)</f>
        <v>#DIV/0!</v>
      </c>
      <c r="K32" s="31"/>
      <c r="L32" s="46"/>
    </row>
    <row r="33" spans="2:14" ht="12.75">
      <c r="B33" s="31">
        <v>3</v>
      </c>
      <c r="C33" s="32" t="str">
        <f>VLOOKUP(N33,'[1]LEDEN'!A:E,2,FALSE)</f>
        <v>RONDELEZ Noel</v>
      </c>
      <c r="D33" s="33"/>
      <c r="E33" s="33"/>
      <c r="F33" s="31">
        <v>0</v>
      </c>
      <c r="G33" s="31"/>
      <c r="H33" s="31">
        <v>22</v>
      </c>
      <c r="I33" s="31">
        <v>27</v>
      </c>
      <c r="J33" s="34">
        <f>ROUNDDOWN(H33/I33,2)</f>
        <v>0.81</v>
      </c>
      <c r="K33" s="31">
        <v>5</v>
      </c>
      <c r="L33" s="46"/>
      <c r="N33">
        <v>4188</v>
      </c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0</v>
      </c>
      <c r="G34" s="40">
        <f>SUM(G30:G33)</f>
        <v>0</v>
      </c>
      <c r="H34" s="40">
        <f>SUM(H30:H33)</f>
        <v>57</v>
      </c>
      <c r="I34" s="40">
        <f>SUM(I30:I33)</f>
        <v>66</v>
      </c>
      <c r="J34" s="41">
        <f>ROUNDDOWN(H34/I34,2)</f>
        <v>0.86</v>
      </c>
      <c r="K34" s="40">
        <f>MAX(K30:K33)</f>
        <v>9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12</v>
      </c>
      <c r="B37" s="24" t="str">
        <f>VLOOKUP(L37,'[1]LEDEN'!A:E,2,FALSE)</f>
        <v>VAN PRAET  Bart</v>
      </c>
      <c r="C37" s="23"/>
      <c r="D37" s="23"/>
      <c r="E37" s="47" t="s">
        <v>23</v>
      </c>
      <c r="F37" s="23" t="s">
        <v>13</v>
      </c>
      <c r="G37" s="25" t="str">
        <f>VLOOKUP(L37,'[1]LEDEN'!A:E,3,FALSE)</f>
        <v>OS</v>
      </c>
      <c r="H37" s="25"/>
      <c r="I37" s="23"/>
      <c r="J37" s="23"/>
      <c r="K37" s="23"/>
      <c r="L37" s="26">
        <v>8883</v>
      </c>
    </row>
    <row r="38" ht="7.5" customHeight="1"/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BROUCKAERT Patrick</v>
      </c>
      <c r="D40" s="33"/>
      <c r="E40" s="33"/>
      <c r="F40" s="31">
        <v>2</v>
      </c>
      <c r="G40" s="31"/>
      <c r="H40" s="31">
        <v>30</v>
      </c>
      <c r="I40" s="31">
        <v>8</v>
      </c>
      <c r="J40" s="34">
        <f>ROUNDDOWN(H40/I40,2)</f>
        <v>3.75</v>
      </c>
      <c r="K40" s="31">
        <v>7</v>
      </c>
      <c r="L40" s="35"/>
      <c r="N40">
        <v>4127</v>
      </c>
    </row>
    <row r="41" spans="2:14" ht="12.75">
      <c r="B41" s="31">
        <v>2</v>
      </c>
      <c r="C41" s="32" t="str">
        <f>VLOOKUP(N41,'[1]LEDEN'!A:E,2,FALSE)</f>
        <v>RONDELEZ Noel</v>
      </c>
      <c r="D41" s="33"/>
      <c r="E41" s="33"/>
      <c r="F41" s="31">
        <v>0</v>
      </c>
      <c r="G41" s="31"/>
      <c r="H41" s="31">
        <v>16</v>
      </c>
      <c r="I41" s="31">
        <v>11</v>
      </c>
      <c r="J41" s="34">
        <f>ROUNDDOWN(H41/I41,2)</f>
        <v>1.45</v>
      </c>
      <c r="K41" s="31">
        <v>5</v>
      </c>
      <c r="L41" s="46">
        <v>2</v>
      </c>
      <c r="N41">
        <v>4188</v>
      </c>
    </row>
    <row r="42" spans="2:14" ht="12.75">
      <c r="B42" s="31">
        <v>3</v>
      </c>
      <c r="C42" s="32" t="str">
        <f>VLOOKUP(N42,'[1]LEDEN'!A:E,2,FALSE)</f>
        <v>STEMGEE Hugo</v>
      </c>
      <c r="D42" s="33"/>
      <c r="E42" s="33"/>
      <c r="F42" s="31">
        <v>2</v>
      </c>
      <c r="G42" s="31"/>
      <c r="H42" s="31">
        <v>30</v>
      </c>
      <c r="I42" s="31">
        <v>24</v>
      </c>
      <c r="J42" s="34">
        <f>ROUNDDOWN(H42/I42,2)</f>
        <v>1.25</v>
      </c>
      <c r="K42" s="31">
        <v>4</v>
      </c>
      <c r="L42" s="46"/>
      <c r="N42">
        <v>4265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46"/>
    </row>
    <row r="44" spans="1:12" ht="12.75">
      <c r="A44" s="37"/>
      <c r="B44" s="38"/>
      <c r="C44" s="39" t="s">
        <v>24</v>
      </c>
      <c r="D44" s="37"/>
      <c r="E44" s="37" t="s">
        <v>21</v>
      </c>
      <c r="F44" s="40">
        <f>SUM(F40:F43)</f>
        <v>4</v>
      </c>
      <c r="G44" s="40">
        <f>SUM(G40:G43)</f>
        <v>0</v>
      </c>
      <c r="H44" s="40">
        <f>SUM(H40:H43)</f>
        <v>76</v>
      </c>
      <c r="I44" s="40">
        <f>SUM(I40:I43)</f>
        <v>43</v>
      </c>
      <c r="J44" s="41">
        <f>ROUNDDOWN(H44/I44,2)</f>
        <v>1.76</v>
      </c>
      <c r="K44" s="40">
        <f>MAX(K40:K43)</f>
        <v>7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spans="2:13" ht="15">
      <c r="B47" s="48" t="s">
        <v>25</v>
      </c>
      <c r="C47" s="49"/>
      <c r="D47" s="48"/>
      <c r="E47" s="49"/>
      <c r="F47" s="49"/>
      <c r="G47" s="49"/>
      <c r="H47" s="49"/>
      <c r="I47" s="48" t="s">
        <v>26</v>
      </c>
      <c r="J47" s="48"/>
      <c r="K47" s="48"/>
      <c r="L47" s="49"/>
      <c r="M47" s="49"/>
    </row>
    <row r="48" spans="2:13" ht="15">
      <c r="B48" s="50"/>
      <c r="C48" s="49"/>
      <c r="D48" s="50"/>
      <c r="E48" s="49"/>
      <c r="F48" s="49"/>
      <c r="G48" s="49"/>
      <c r="H48" s="49"/>
      <c r="I48" s="48" t="s">
        <v>27</v>
      </c>
      <c r="J48" s="48"/>
      <c r="K48" s="48"/>
      <c r="L48" s="49"/>
      <c r="M48" s="49"/>
    </row>
    <row r="49" spans="2:13" ht="15">
      <c r="B49" s="48" t="s">
        <v>28</v>
      </c>
      <c r="C49" s="49"/>
      <c r="D49" s="50"/>
      <c r="E49" s="51">
        <v>4188</v>
      </c>
      <c r="F49" s="49"/>
      <c r="G49" s="49"/>
      <c r="H49" s="49"/>
      <c r="I49" s="49"/>
      <c r="J49" s="49"/>
      <c r="K49" s="49"/>
      <c r="L49" s="49"/>
      <c r="M49" s="49"/>
    </row>
    <row r="50" spans="2:13" ht="15">
      <c r="B50" s="52" t="s">
        <v>29</v>
      </c>
      <c r="C50" s="53"/>
      <c r="D50" s="54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2.75">
      <c r="B51" s="5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5.75">
      <c r="B53" s="55"/>
      <c r="C53" s="56">
        <v>40572</v>
      </c>
      <c r="D53" s="56"/>
      <c r="E53" s="49"/>
      <c r="F53" s="49"/>
      <c r="G53" s="49"/>
      <c r="H53" s="49"/>
      <c r="I53" s="57" t="s">
        <v>30</v>
      </c>
      <c r="J53" s="58" t="s">
        <v>31</v>
      </c>
      <c r="K53" s="58"/>
      <c r="L53" s="58"/>
      <c r="M53" s="58"/>
    </row>
  </sheetData>
  <sheetProtection/>
  <mergeCells count="10">
    <mergeCell ref="L41:L43"/>
    <mergeCell ref="B50:D50"/>
    <mergeCell ref="C53:D53"/>
    <mergeCell ref="J53:M53"/>
    <mergeCell ref="C3:D3"/>
    <mergeCell ref="F3:I3"/>
    <mergeCell ref="K3:M3"/>
    <mergeCell ref="L11:L13"/>
    <mergeCell ref="L21:L23"/>
    <mergeCell ref="L31:L33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2011-02-06T15:04:35Z</dcterms:created>
  <dcterms:modified xsi:type="dcterms:W3CDTF">2011-02-06T15:05:11Z</dcterms:modified>
  <cp:category/>
  <cp:version/>
  <cp:contentType/>
  <cp:contentStatus/>
</cp:coreProperties>
</file>