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U.DF7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<sst xmlns="http://schemas.openxmlformats.org/spreadsheetml/2006/main" count="69" uniqueCount="31">
  <si>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</si>
  <si>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</si>
  <si>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</si>
  <si>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</si>
  <si>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7° KLASSE VRIJSPEL</t>
  </si>
  <si>
    <t xml:space="preserve">        KLEIN</t>
  </si>
  <si>
    <t>datum:</t>
  </si>
  <si>
    <t>Lokaal:</t>
  </si>
  <si>
    <t>K.BRUGSE BC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</si>
  <si>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</si>
  <si>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</si>
  <si>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</si>
  <si>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</si>
  <si>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</si>
  <si>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</si>
  <si>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</si>
  <si>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</si>
  <si>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</si>
  <si>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</si>
  <si>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</si>
  <si>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</si>
  <si>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</si>
  <si>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MG</t>
  </si>
  <si>
    <t>VFF (Hospitalisatie)</t>
  </si>
  <si>
    <t xml:space="preserve">GEW. FINALE : </t>
  </si>
  <si>
    <t>DISTRICT BRUGGE - ZEEKUST</t>
  </si>
  <si>
    <t>11/12.12.10</t>
  </si>
  <si>
    <t>VAN PRAET,Bart</t>
  </si>
  <si>
    <t>BC 't OSKE TORHOUT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</si>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</sst>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19" fillId="33" borderId="10" xfId="55" applyFont="1" applyFill="1" applyBorder="1" applyAlignment="1">
      <alignment vertical="center"/>
      <protection/>
    </xf>
    <xf numFmtId="0" fontId="18" fillId="33" borderId="11" xfId="55" applyFill="1" applyBorder="1" applyAlignment="1">
      <alignment horizontal="center" vertical="center"/>
      <protection/>
    </xf>
    <xf numFmtId="0" fontId="18" fillId="33" borderId="11" xfId="55" applyFill="1" applyBorder="1" applyAlignment="1">
      <alignment vertical="center"/>
      <protection/>
    </xf>
    <xf numFmtId="0" fontId="20" fillId="33" borderId="11" xfId="55" applyFont="1" applyFill="1" applyBorder="1" applyAlignment="1">
      <alignment vertical="center"/>
      <protection/>
    </xf>
    <xf numFmtId="0" fontId="19" fillId="33" borderId="12" xfId="55" applyFont="1" applyFill="1" applyBorder="1" applyAlignment="1">
      <alignment horizontal="right" vertical="center"/>
      <protection/>
    </xf>
    <xf numFmtId="0" fontId="18" fillId="0" borderId="0" xfId="55">
      <alignment/>
      <protection/>
    </xf>
    <xf numFmtId="0" fontId="18" fillId="33" borderId="13" xfId="55" applyFill="1" applyBorder="1" applyAlignment="1">
      <alignment vertical="center"/>
      <protection/>
    </xf>
    <xf numFmtId="0" fontId="18" fillId="33" borderId="0" xfId="55" applyFill="1" applyBorder="1" applyAlignment="1">
      <alignment horizontal="center" vertical="center"/>
      <protection/>
    </xf>
    <xf numFmtId="0" fontId="18" fillId="33" borderId="0" xfId="55" applyFill="1" applyBorder="1" applyAlignment="1">
      <alignment vertical="center"/>
      <protection/>
    </xf>
    <xf numFmtId="0" fontId="21" fillId="33" borderId="0" xfId="55" applyFont="1" applyFill="1" applyBorder="1" applyAlignment="1">
      <alignment vertical="center"/>
      <protection/>
    </xf>
    <xf numFmtId="0" fontId="18" fillId="33" borderId="14" xfId="55" applyFill="1" applyBorder="1" applyAlignment="1">
      <alignment vertical="center"/>
      <protection/>
    </xf>
    <xf numFmtId="15" fontId="21" fillId="33" borderId="0" xfId="55" applyNumberFormat="1" applyFont="1" applyFill="1" applyBorder="1" applyAlignment="1">
      <alignment horizontal="center" vertical="center"/>
      <protection/>
    </xf>
    <xf numFmtId="0" fontId="18" fillId="33" borderId="0" xfId="55" applyFill="1" applyBorder="1" applyAlignment="1">
      <alignment horizontal="left" vertical="center"/>
      <protection/>
    </xf>
    <xf numFmtId="0" fontId="22" fillId="33" borderId="0" xfId="55" applyFont="1" applyFill="1" applyBorder="1" applyAlignment="1">
      <alignment horizontal="left" vertical="center"/>
      <protection/>
    </xf>
    <xf numFmtId="0" fontId="18" fillId="33" borderId="0" xfId="55" applyFont="1" applyFill="1" applyBorder="1" applyAlignment="1">
      <alignment horizontal="right" vertical="center"/>
      <protection/>
    </xf>
    <xf numFmtId="0" fontId="23" fillId="33" borderId="0" xfId="55" applyFont="1" applyFill="1" applyBorder="1" applyAlignment="1">
      <alignment horizontal="left" vertical="center"/>
      <protection/>
    </xf>
    <xf numFmtId="0" fontId="23" fillId="33" borderId="14" xfId="55" applyFont="1" applyFill="1" applyBorder="1" applyAlignment="1">
      <alignment horizontal="left" vertical="center"/>
      <protection/>
    </xf>
    <xf numFmtId="0" fontId="18" fillId="33" borderId="15" xfId="55" applyFill="1" applyBorder="1" applyAlignment="1">
      <alignment vertical="center"/>
      <protection/>
    </xf>
    <xf numFmtId="0" fontId="18" fillId="33" borderId="16" xfId="55" applyFill="1" applyBorder="1" applyAlignment="1">
      <alignment horizontal="center" vertical="center"/>
      <protection/>
    </xf>
    <xf numFmtId="0" fontId="18" fillId="33" borderId="16" xfId="55" applyFill="1" applyBorder="1" applyAlignment="1">
      <alignment vertical="center"/>
      <protection/>
    </xf>
    <xf numFmtId="0" fontId="18" fillId="33" borderId="17" xfId="55" applyFill="1" applyBorder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18" fillId="0" borderId="0" xfId="55" applyAlignment="1">
      <alignment horizontal="center"/>
      <protection/>
    </xf>
    <xf numFmtId="0" fontId="18" fillId="0" borderId="18" xfId="55" applyBorder="1">
      <alignment/>
      <protection/>
    </xf>
    <xf numFmtId="0" fontId="25" fillId="0" borderId="18" xfId="55" applyFont="1" applyBorder="1">
      <alignment/>
      <protection/>
    </xf>
    <xf numFmtId="0" fontId="25" fillId="0" borderId="18" xfId="55" applyFont="1" applyBorder="1" applyAlignment="1">
      <alignment horizontal="left"/>
      <protection/>
    </xf>
    <xf numFmtId="0" fontId="25" fillId="0" borderId="18" xfId="55" applyFont="1" applyBorder="1" quotePrefix="1">
      <alignment/>
      <protection/>
    </xf>
    <xf numFmtId="0" fontId="26" fillId="33" borderId="19" xfId="55" applyFont="1" applyFill="1" applyBorder="1">
      <alignment/>
      <protection/>
    </xf>
    <xf numFmtId="0" fontId="26" fillId="33" borderId="19" xfId="55" applyFont="1" applyFill="1" applyBorder="1" applyAlignment="1">
      <alignment horizontal="center"/>
      <protection/>
    </xf>
    <xf numFmtId="0" fontId="26" fillId="33" borderId="19" xfId="55" applyFont="1" applyFill="1" applyBorder="1" applyAlignment="1">
      <alignment horizontal="left"/>
      <protection/>
    </xf>
    <xf numFmtId="0" fontId="27" fillId="33" borderId="19" xfId="55" applyFont="1" applyFill="1" applyBorder="1" applyAlignment="1">
      <alignment horizontal="center"/>
      <protection/>
    </xf>
    <xf numFmtId="0" fontId="18" fillId="0" borderId="19" xfId="55" applyBorder="1" applyAlignment="1">
      <alignment horizontal="center"/>
      <protection/>
    </xf>
    <xf numFmtId="0" fontId="18" fillId="0" borderId="20" xfId="55" applyBorder="1">
      <alignment/>
      <protection/>
    </xf>
    <xf numFmtId="0" fontId="18" fillId="0" borderId="21" xfId="55" applyBorder="1">
      <alignment/>
      <protection/>
    </xf>
    <xf numFmtId="2" fontId="18" fillId="0" borderId="19" xfId="55" applyNumberFormat="1" applyBorder="1" applyAlignment="1">
      <alignment horizontal="center"/>
      <protection/>
    </xf>
    <xf numFmtId="0" fontId="18" fillId="0" borderId="22" xfId="55" applyBorder="1">
      <alignment/>
      <protection/>
    </xf>
    <xf numFmtId="0" fontId="28" fillId="0" borderId="23" xfId="55" applyFont="1" applyBorder="1" applyAlignment="1">
      <alignment horizontal="center" vertical="center"/>
      <protection/>
    </xf>
    <xf numFmtId="0" fontId="18" fillId="0" borderId="0" xfId="55" applyBorder="1">
      <alignment/>
      <protection/>
    </xf>
    <xf numFmtId="0" fontId="18" fillId="0" borderId="0" xfId="55" applyBorder="1" applyAlignment="1">
      <alignment horizontal="center"/>
      <protection/>
    </xf>
    <xf numFmtId="0" fontId="18" fillId="0" borderId="0" xfId="55" applyFont="1" applyBorder="1">
      <alignment/>
      <protection/>
    </xf>
    <xf numFmtId="0" fontId="29" fillId="0" borderId="19" xfId="55" applyFont="1" applyBorder="1" applyAlignment="1">
      <alignment horizontal="center"/>
      <protection/>
    </xf>
    <xf numFmtId="2" fontId="29" fillId="0" borderId="19" xfId="55" applyNumberFormat="1" applyFont="1" applyBorder="1" applyAlignment="1">
      <alignment horizontal="center"/>
      <protection/>
    </xf>
    <xf numFmtId="0" fontId="18" fillId="0" borderId="24" xfId="55" applyBorder="1">
      <alignment/>
      <protection/>
    </xf>
    <xf numFmtId="2" fontId="18" fillId="0" borderId="0" xfId="55" applyNumberFormat="1">
      <alignment/>
      <protection/>
    </xf>
    <xf numFmtId="0" fontId="18" fillId="0" borderId="25" xfId="55" applyBorder="1">
      <alignment/>
      <protection/>
    </xf>
    <xf numFmtId="0" fontId="18" fillId="0" borderId="25" xfId="55" applyBorder="1" applyAlignment="1">
      <alignment horizontal="center"/>
      <protection/>
    </xf>
    <xf numFmtId="0" fontId="18" fillId="0" borderId="18" xfId="55" applyBorder="1" applyAlignment="1">
      <alignment horizontal="center"/>
      <protection/>
    </xf>
    <xf numFmtId="0" fontId="25" fillId="0" borderId="18" xfId="55" applyFont="1" applyBorder="1" applyAlignment="1">
      <alignment horizontal="center"/>
      <protection/>
    </xf>
    <xf numFmtId="0" fontId="28" fillId="34" borderId="23" xfId="55" applyFont="1" applyFill="1" applyBorder="1" applyAlignment="1">
      <alignment horizontal="center" vertical="center"/>
      <protection/>
    </xf>
    <xf numFmtId="0" fontId="18" fillId="0" borderId="20" xfId="55" applyFont="1" applyBorder="1">
      <alignment/>
      <protection/>
    </xf>
    <xf numFmtId="0" fontId="28" fillId="0" borderId="23" xfId="55" applyFont="1" applyBorder="1" applyAlignment="1">
      <alignment horizontal="center"/>
      <protection/>
    </xf>
    <xf numFmtId="0" fontId="23" fillId="0" borderId="0" xfId="55" applyFont="1">
      <alignment/>
      <protection/>
    </xf>
    <xf numFmtId="0" fontId="30" fillId="0" borderId="0" xfId="55" applyFont="1">
      <alignment/>
      <protection/>
    </xf>
    <xf numFmtId="0" fontId="23" fillId="0" borderId="0" xfId="55" applyFont="1" applyAlignment="1">
      <alignment horizontal="left"/>
      <protection/>
    </xf>
    <xf numFmtId="0" fontId="23" fillId="0" borderId="0" xfId="55" applyFont="1" applyAlignment="1">
      <alignment horizontal="left"/>
      <protection/>
    </xf>
    <xf numFmtId="0" fontId="18" fillId="0" borderId="0" xfId="55" applyAlignment="1">
      <alignment horizontal="left"/>
      <protection/>
    </xf>
    <xf numFmtId="0" fontId="18" fillId="0" borderId="0" xfId="55" applyAlignment="1">
      <alignment/>
      <protection/>
    </xf>
    <xf numFmtId="14" fontId="31" fillId="0" borderId="0" xfId="55" applyNumberFormat="1" applyFont="1" applyAlignment="1">
      <alignment horizontal="center"/>
      <protection/>
    </xf>
    <xf numFmtId="0" fontId="31" fillId="0" borderId="0" xfId="55" applyFont="1" applyAlignment="1">
      <alignment horizontal="center"/>
      <protection/>
    </xf>
    <xf numFmtId="0" fontId="31" fillId="0" borderId="0" xfId="55" applyFont="1">
      <alignment/>
      <protection/>
    </xf>
    <xf numFmtId="0" fontId="31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vrijspel%20K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75" zoomScaleNormal="75" zoomScalePageLayoutView="0" workbookViewId="0" topLeftCell="A1">
      <selection activeCell="C57" sqref="C57"/>
    </sheetView>
  </sheetViews>
  <sheetFormatPr defaultColWidth="9.140625" defaultRowHeight="15"/>
  <cols>
    <col min="1" max="1" width="9.00390625" style="6" customWidth="1"/>
    <col min="2" max="2" width="3.140625" style="23" customWidth="1"/>
    <col min="3" max="3" width="6.7109375" style="6" customWidth="1"/>
    <col min="4" max="4" width="15.00390625" style="6" customWidth="1"/>
    <col min="5" max="5" width="8.8515625" style="6" customWidth="1"/>
    <col min="6" max="6" width="4.57421875" style="6" customWidth="1"/>
    <col min="7" max="8" width="8.140625" style="6" customWidth="1"/>
    <col min="9" max="9" width="7.28125" style="6" customWidth="1"/>
    <col min="10" max="10" width="8.140625" style="6" customWidth="1"/>
    <col min="11" max="11" width="6.57421875" style="6" customWidth="1"/>
    <col min="12" max="12" width="7.421875" style="6" customWidth="1"/>
    <col min="13" max="13" width="5.7109375" style="6" customWidth="1"/>
    <col min="14" max="16384" width="9.140625" style="6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9"/>
      <c r="K2" s="9"/>
      <c r="L2" s="10" t="s">
        <v>5</v>
      </c>
      <c r="M2" s="11"/>
    </row>
    <row r="3" spans="1:13" ht="17.25" customHeight="1">
      <c r="A3" s="7" t="s">
        <v>6</v>
      </c>
      <c r="B3" s="8"/>
      <c r="C3" s="12">
        <v>40480</v>
      </c>
      <c r="D3" s="12"/>
      <c r="E3" s="13" t="s">
        <v>7</v>
      </c>
      <c r="F3" s="14" t="s">
        <v>8</v>
      </c>
      <c r="G3" s="14"/>
      <c r="H3" s="14"/>
      <c r="I3" s="14"/>
      <c r="J3" s="15" t="s">
        <v>9</v>
      </c>
      <c r="K3" s="16" t="s">
        <v>10</v>
      </c>
      <c r="L3" s="16"/>
      <c r="M3" s="17"/>
    </row>
    <row r="4" spans="1:13" ht="3.75" customHeight="1">
      <c r="A4" s="18"/>
      <c r="B4" s="19"/>
      <c r="C4" s="20"/>
      <c r="D4" s="20"/>
      <c r="E4" s="20"/>
      <c r="F4" s="20"/>
      <c r="G4" s="20"/>
      <c r="H4" s="20"/>
      <c r="I4" s="20"/>
      <c r="J4" s="20"/>
      <c r="K4" s="20"/>
      <c r="L4" s="20"/>
      <c r="M4" s="21"/>
    </row>
    <row r="5" ht="11.25" customHeight="1">
      <c r="B5" s="22" t="s">
        <v>11</v>
      </c>
    </row>
    <row r="6" ht="5.25" customHeight="1"/>
    <row r="7" spans="1:12" ht="12.75">
      <c r="A7" s="24" t="s">
        <v>12</v>
      </c>
      <c r="B7" s="25" t="str">
        <f>VLOOKUP(L7,'[1]LEDEN'!A:E,2,FALSE)</f>
        <v>VAN DE CAN Jean-Claude</v>
      </c>
      <c r="C7" s="24"/>
      <c r="D7" s="24"/>
      <c r="E7" s="24"/>
      <c r="F7" s="24" t="s">
        <v>13</v>
      </c>
      <c r="G7" s="26" t="str">
        <f>VLOOKUP(L7,'[1]LEDEN'!A:E,3,FALSE)</f>
        <v>CM</v>
      </c>
      <c r="H7" s="26"/>
      <c r="I7" s="24"/>
      <c r="J7" s="24"/>
      <c r="K7" s="24"/>
      <c r="L7" s="27">
        <v>5600</v>
      </c>
    </row>
    <row r="8" ht="6" customHeight="1"/>
    <row r="9" spans="6:12" ht="12.75">
      <c r="F9" s="28" t="s">
        <v>14</v>
      </c>
      <c r="G9" s="29" t="s">
        <v>15</v>
      </c>
      <c r="H9" s="29">
        <v>2.3</v>
      </c>
      <c r="I9" s="30" t="s">
        <v>16</v>
      </c>
      <c r="J9" s="31" t="s">
        <v>17</v>
      </c>
      <c r="K9" s="29" t="s">
        <v>18</v>
      </c>
      <c r="L9" s="29" t="s">
        <v>19</v>
      </c>
    </row>
    <row r="10" spans="2:14" ht="15" customHeight="1">
      <c r="B10" s="32">
        <v>1</v>
      </c>
      <c r="C10" s="33" t="str">
        <f>VLOOKUP(N10,'[1]LEDEN'!A:E,2,FALSE)</f>
        <v>VAN PRAET  Bart</v>
      </c>
      <c r="D10" s="34"/>
      <c r="E10" s="34"/>
      <c r="F10" s="32">
        <v>0</v>
      </c>
      <c r="G10" s="32"/>
      <c r="H10" s="32">
        <v>32</v>
      </c>
      <c r="I10" s="32">
        <v>27</v>
      </c>
      <c r="J10" s="35">
        <f aca="true" t="shared" si="0" ref="J10:J15">ROUNDDOWN(H10/I10,2)</f>
        <v>1.18</v>
      </c>
      <c r="K10" s="32">
        <v>5</v>
      </c>
      <c r="L10" s="36"/>
      <c r="N10" s="6">
        <v>8883</v>
      </c>
    </row>
    <row r="11" spans="2:14" ht="15" customHeight="1">
      <c r="B11" s="32">
        <v>2</v>
      </c>
      <c r="C11" s="33" t="str">
        <f>VLOOKUP(N11,'[1]LEDEN'!A:E,2,FALSE)</f>
        <v>BLATON Karel</v>
      </c>
      <c r="D11" s="34"/>
      <c r="E11" s="34"/>
      <c r="F11" s="32">
        <v>0</v>
      </c>
      <c r="G11" s="32"/>
      <c r="H11" s="32">
        <v>15</v>
      </c>
      <c r="I11" s="32">
        <v>14</v>
      </c>
      <c r="J11" s="35">
        <f t="shared" si="0"/>
        <v>1.07</v>
      </c>
      <c r="K11" s="32">
        <v>7</v>
      </c>
      <c r="L11" s="37">
        <v>3</v>
      </c>
      <c r="N11" s="6">
        <v>7013</v>
      </c>
    </row>
    <row r="12" spans="2:14" ht="15" customHeight="1">
      <c r="B12" s="32">
        <v>3</v>
      </c>
      <c r="C12" s="33" t="str">
        <f>VLOOKUP(N12,'[1]LEDEN'!A:E,2,FALSE)</f>
        <v>VAN PRAET  Bart</v>
      </c>
      <c r="D12" s="34"/>
      <c r="E12" s="34"/>
      <c r="F12" s="32">
        <v>0</v>
      </c>
      <c r="G12" s="32"/>
      <c r="H12" s="32">
        <v>12</v>
      </c>
      <c r="I12" s="32">
        <v>10</v>
      </c>
      <c r="J12" s="35">
        <f t="shared" si="0"/>
        <v>1.2</v>
      </c>
      <c r="K12" s="32">
        <v>6</v>
      </c>
      <c r="L12" s="37"/>
      <c r="N12" s="6">
        <v>8883</v>
      </c>
    </row>
    <row r="13" spans="2:14" ht="15" customHeight="1">
      <c r="B13" s="32">
        <v>4</v>
      </c>
      <c r="C13" s="33" t="str">
        <f>VLOOKUP(N13,'[1]LEDEN'!A:E,2,FALSE)</f>
        <v>BLATON Karel</v>
      </c>
      <c r="D13" s="34"/>
      <c r="E13" s="34"/>
      <c r="F13" s="32">
        <v>2</v>
      </c>
      <c r="G13" s="32"/>
      <c r="H13" s="32">
        <v>40</v>
      </c>
      <c r="I13" s="32">
        <v>20</v>
      </c>
      <c r="J13" s="35">
        <f t="shared" si="0"/>
        <v>2</v>
      </c>
      <c r="K13" s="32">
        <v>8</v>
      </c>
      <c r="L13" s="37"/>
      <c r="N13" s="6">
        <v>7013</v>
      </c>
    </row>
    <row r="14" spans="2:12" ht="15" customHeight="1" hidden="1">
      <c r="B14" s="32">
        <v>5</v>
      </c>
      <c r="C14" s="33" t="e">
        <f>VLOOKUP(N14,'[1]LEDEN'!A:E,2,FALSE)</f>
        <v>#N/A</v>
      </c>
      <c r="D14" s="34"/>
      <c r="E14" s="34"/>
      <c r="F14" s="32"/>
      <c r="G14" s="32"/>
      <c r="H14" s="32">
        <f>G14/8*7</f>
        <v>0</v>
      </c>
      <c r="I14" s="32"/>
      <c r="J14" s="35" t="e">
        <f t="shared" si="0"/>
        <v>#DIV/0!</v>
      </c>
      <c r="K14" s="32"/>
      <c r="L14" s="37"/>
    </row>
    <row r="15" spans="1:13" ht="15" customHeight="1">
      <c r="A15" s="38"/>
      <c r="B15" s="39"/>
      <c r="C15" s="40" t="s">
        <v>20</v>
      </c>
      <c r="D15" s="38"/>
      <c r="E15" s="38" t="s">
        <v>21</v>
      </c>
      <c r="F15" s="41">
        <f>SUM(F10:F14)</f>
        <v>2</v>
      </c>
      <c r="G15" s="41">
        <f>SUM(G10:G14)</f>
        <v>0</v>
      </c>
      <c r="H15" s="41">
        <f>SUM(H10:H14)</f>
        <v>99</v>
      </c>
      <c r="I15" s="41">
        <f>SUM(I10:I14)</f>
        <v>71</v>
      </c>
      <c r="J15" s="42">
        <f t="shared" si="0"/>
        <v>1.39</v>
      </c>
      <c r="K15" s="41">
        <f>MAX(K10:K14)</f>
        <v>8</v>
      </c>
      <c r="L15" s="43"/>
      <c r="M15" s="44"/>
    </row>
    <row r="16" spans="1:12" ht="8.25" customHeight="1" thickBot="1">
      <c r="A16" s="45"/>
      <c r="B16" s="46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ht="7.5" customHeight="1"/>
    <row r="18" spans="1:12" ht="12.75">
      <c r="A18" s="24" t="s">
        <v>12</v>
      </c>
      <c r="B18" s="25" t="str">
        <f>VLOOKUP(L18,'[1]LEDEN'!A:E,2,FALSE)</f>
        <v>BLATON Karel</v>
      </c>
      <c r="C18" s="24"/>
      <c r="D18" s="24"/>
      <c r="E18" s="24"/>
      <c r="F18" s="24" t="s">
        <v>13</v>
      </c>
      <c r="G18" s="26" t="str">
        <f>VLOOKUP(L18,'[1]LEDEN'!A:E,3,FALSE)</f>
        <v>K.Br</v>
      </c>
      <c r="H18" s="26"/>
      <c r="I18" s="24"/>
      <c r="J18" s="24"/>
      <c r="K18" s="24"/>
      <c r="L18" s="27">
        <v>7013</v>
      </c>
    </row>
    <row r="19" ht="6" customHeight="1"/>
    <row r="20" spans="6:12" ht="12.75">
      <c r="F20" s="28" t="s">
        <v>14</v>
      </c>
      <c r="G20" s="29" t="s">
        <v>15</v>
      </c>
      <c r="H20" s="29">
        <v>2.3</v>
      </c>
      <c r="I20" s="30" t="s">
        <v>16</v>
      </c>
      <c r="J20" s="31" t="s">
        <v>17</v>
      </c>
      <c r="K20" s="29" t="s">
        <v>18</v>
      </c>
      <c r="L20" s="29" t="s">
        <v>19</v>
      </c>
    </row>
    <row r="21" spans="2:14" ht="12.75">
      <c r="B21" s="32">
        <v>1</v>
      </c>
      <c r="C21" s="33" t="str">
        <f>VLOOKUP(N21,'[1]LEDEN'!A:E,2,FALSE)</f>
        <v>VAN DE CAN Jean-Claude</v>
      </c>
      <c r="D21" s="34"/>
      <c r="E21" s="34"/>
      <c r="F21" s="32">
        <v>2</v>
      </c>
      <c r="G21" s="32"/>
      <c r="H21" s="32">
        <v>40</v>
      </c>
      <c r="I21" s="32">
        <v>14</v>
      </c>
      <c r="J21" s="35">
        <f aca="true" t="shared" si="1" ref="J21:J26">ROUNDDOWN(H21/I21,2)</f>
        <v>2.85</v>
      </c>
      <c r="K21" s="32">
        <v>9</v>
      </c>
      <c r="L21" s="36"/>
      <c r="N21" s="6">
        <v>5600</v>
      </c>
    </row>
    <row r="22" spans="2:14" ht="12.75">
      <c r="B22" s="32">
        <v>2</v>
      </c>
      <c r="C22" s="33" t="str">
        <f>VLOOKUP(N22,'[1]LEDEN'!A:E,2,FALSE)</f>
        <v>VAN PRAET  Bart</v>
      </c>
      <c r="D22" s="34"/>
      <c r="E22" s="34"/>
      <c r="F22" s="32">
        <v>2</v>
      </c>
      <c r="G22" s="32"/>
      <c r="H22" s="32">
        <v>40</v>
      </c>
      <c r="I22" s="32">
        <v>19</v>
      </c>
      <c r="J22" s="35">
        <f t="shared" si="1"/>
        <v>2.1</v>
      </c>
      <c r="K22" s="32">
        <v>11</v>
      </c>
      <c r="L22" s="37">
        <v>2</v>
      </c>
      <c r="N22" s="6">
        <v>8883</v>
      </c>
    </row>
    <row r="23" spans="2:14" ht="12.75">
      <c r="B23" s="32">
        <v>3</v>
      </c>
      <c r="C23" s="33" t="str">
        <f>VLOOKUP(N23,'[1]LEDEN'!A:E,2,FALSE)</f>
        <v>VAN DE CAN Jean-Claude</v>
      </c>
      <c r="D23" s="34"/>
      <c r="E23" s="34"/>
      <c r="F23" s="32">
        <v>0</v>
      </c>
      <c r="G23" s="32"/>
      <c r="H23" s="32">
        <v>16</v>
      </c>
      <c r="I23" s="32">
        <v>20</v>
      </c>
      <c r="J23" s="35">
        <f t="shared" si="1"/>
        <v>0.8</v>
      </c>
      <c r="K23" s="32">
        <v>4</v>
      </c>
      <c r="L23" s="37"/>
      <c r="N23" s="6">
        <v>5600</v>
      </c>
    </row>
    <row r="24" spans="2:14" ht="12.75">
      <c r="B24" s="32">
        <v>4</v>
      </c>
      <c r="C24" s="33" t="str">
        <f>VLOOKUP(N24,'[1]LEDEN'!A:E,2,FALSE)</f>
        <v>VAN PRAET  Bart</v>
      </c>
      <c r="D24" s="34"/>
      <c r="E24" s="34"/>
      <c r="F24" s="32">
        <v>1</v>
      </c>
      <c r="G24" s="32"/>
      <c r="H24" s="32">
        <v>40</v>
      </c>
      <c r="I24" s="32">
        <v>18</v>
      </c>
      <c r="J24" s="35">
        <f t="shared" si="1"/>
        <v>2.22</v>
      </c>
      <c r="K24" s="32">
        <v>7</v>
      </c>
      <c r="L24" s="37"/>
      <c r="N24" s="6">
        <v>8883</v>
      </c>
    </row>
    <row r="25" spans="2:12" ht="12.75" customHeight="1" hidden="1">
      <c r="B25" s="32"/>
      <c r="C25" s="33" t="e">
        <f>VLOOKUP(N25,'[1]LEDEN'!A:E,2,FALSE)</f>
        <v>#N/A</v>
      </c>
      <c r="D25" s="34"/>
      <c r="E25" s="34"/>
      <c r="F25" s="32"/>
      <c r="G25" s="32"/>
      <c r="H25" s="32">
        <f>G25/8*7</f>
        <v>0</v>
      </c>
      <c r="I25" s="32"/>
      <c r="J25" s="35" t="e">
        <f t="shared" si="1"/>
        <v>#DIV/0!</v>
      </c>
      <c r="K25" s="32"/>
      <c r="L25" s="37"/>
    </row>
    <row r="26" spans="1:12" ht="12.75">
      <c r="A26" s="38"/>
      <c r="B26" s="39"/>
      <c r="C26" s="40" t="s">
        <v>22</v>
      </c>
      <c r="D26" s="38"/>
      <c r="E26" s="38" t="s">
        <v>21</v>
      </c>
      <c r="F26" s="41">
        <f>SUM(F21:F25)</f>
        <v>5</v>
      </c>
      <c r="G26" s="41">
        <f>SUM(G21:G25)</f>
        <v>0</v>
      </c>
      <c r="H26" s="41">
        <f>SUM(H21:H25)</f>
        <v>136</v>
      </c>
      <c r="I26" s="41">
        <f>SUM(I21:I25)</f>
        <v>71</v>
      </c>
      <c r="J26" s="42">
        <f t="shared" si="1"/>
        <v>1.91</v>
      </c>
      <c r="K26" s="41">
        <f>MAX(K21:K25)</f>
        <v>11</v>
      </c>
      <c r="L26" s="43"/>
    </row>
    <row r="27" spans="1:12" ht="7.5" customHeight="1" thickBot="1">
      <c r="A27" s="45"/>
      <c r="B27" s="46"/>
      <c r="C27" s="45"/>
      <c r="D27" s="45"/>
      <c r="E27" s="45"/>
      <c r="F27" s="46"/>
      <c r="G27" s="46"/>
      <c r="H27" s="46"/>
      <c r="I27" s="46"/>
      <c r="J27" s="46"/>
      <c r="K27" s="46"/>
      <c r="L27" s="45"/>
    </row>
    <row r="28" spans="6:11" ht="3.75" customHeight="1">
      <c r="F28" s="23"/>
      <c r="G28" s="23"/>
      <c r="H28" s="23"/>
      <c r="I28" s="23"/>
      <c r="J28" s="23"/>
      <c r="K28" s="23"/>
    </row>
    <row r="29" spans="1:12" ht="12.75">
      <c r="A29" s="24" t="s">
        <v>12</v>
      </c>
      <c r="B29" s="25" t="str">
        <f>VLOOKUP(L29,'[1]LEDEN'!A:E,2,FALSE)</f>
        <v>VAN PRAET  Bart</v>
      </c>
      <c r="C29" s="24"/>
      <c r="D29" s="24"/>
      <c r="E29" s="24"/>
      <c r="F29" s="47" t="s">
        <v>13</v>
      </c>
      <c r="G29" s="48" t="str">
        <f>VLOOKUP(L29,'[1]LEDEN'!A:E,3,FALSE)</f>
        <v>OS</v>
      </c>
      <c r="H29" s="48"/>
      <c r="I29" s="47"/>
      <c r="J29" s="47"/>
      <c r="K29" s="47"/>
      <c r="L29" s="27">
        <v>8883</v>
      </c>
    </row>
    <row r="30" spans="6:11" ht="7.5" customHeight="1">
      <c r="F30" s="23"/>
      <c r="G30" s="23"/>
      <c r="H30" s="23"/>
      <c r="I30" s="23"/>
      <c r="J30" s="23"/>
      <c r="K30" s="23"/>
    </row>
    <row r="31" spans="6:12" ht="12.75">
      <c r="F31" s="29" t="s">
        <v>14</v>
      </c>
      <c r="G31" s="29" t="s">
        <v>15</v>
      </c>
      <c r="H31" s="29">
        <v>2.3</v>
      </c>
      <c r="I31" s="29" t="s">
        <v>16</v>
      </c>
      <c r="J31" s="31" t="s">
        <v>17</v>
      </c>
      <c r="K31" s="29" t="s">
        <v>18</v>
      </c>
      <c r="L31" s="29" t="s">
        <v>19</v>
      </c>
    </row>
    <row r="32" spans="2:14" ht="12.75">
      <c r="B32" s="32">
        <v>1</v>
      </c>
      <c r="C32" s="33" t="str">
        <f>VLOOKUP(N32,'[1]LEDEN'!A:E,2,FALSE)</f>
        <v>VAN DE CAN Jean-Claude</v>
      </c>
      <c r="D32" s="34"/>
      <c r="E32" s="34"/>
      <c r="F32" s="32">
        <v>2</v>
      </c>
      <c r="G32" s="32"/>
      <c r="H32" s="32">
        <v>40</v>
      </c>
      <c r="I32" s="32">
        <v>27</v>
      </c>
      <c r="J32" s="35">
        <f aca="true" t="shared" si="2" ref="J32:J37">ROUNDDOWN(H32/I32,2)</f>
        <v>1.48</v>
      </c>
      <c r="K32" s="32">
        <v>6</v>
      </c>
      <c r="L32" s="36"/>
      <c r="N32" s="6">
        <v>5600</v>
      </c>
    </row>
    <row r="33" spans="2:14" ht="12.75">
      <c r="B33" s="32">
        <v>2</v>
      </c>
      <c r="C33" s="33" t="str">
        <f>VLOOKUP(N33,'[1]LEDEN'!A:E,2,FALSE)</f>
        <v>BLATON Karel</v>
      </c>
      <c r="D33" s="34"/>
      <c r="E33" s="34"/>
      <c r="F33" s="32">
        <v>0</v>
      </c>
      <c r="G33" s="32"/>
      <c r="H33" s="32">
        <v>37</v>
      </c>
      <c r="I33" s="32">
        <v>19</v>
      </c>
      <c r="J33" s="35">
        <f t="shared" si="2"/>
        <v>1.94</v>
      </c>
      <c r="K33" s="32">
        <v>8</v>
      </c>
      <c r="L33" s="49">
        <v>1</v>
      </c>
      <c r="N33" s="6">
        <v>7013</v>
      </c>
    </row>
    <row r="34" spans="2:14" ht="12.75">
      <c r="B34" s="32">
        <v>3</v>
      </c>
      <c r="C34" s="33" t="str">
        <f>VLOOKUP(N34,'[1]LEDEN'!A:E,2,FALSE)</f>
        <v>VAN DE CAN Jean-Claude</v>
      </c>
      <c r="D34" s="34"/>
      <c r="E34" s="34"/>
      <c r="F34" s="32">
        <v>2</v>
      </c>
      <c r="G34" s="32"/>
      <c r="H34" s="32">
        <v>40</v>
      </c>
      <c r="I34" s="32">
        <v>10</v>
      </c>
      <c r="J34" s="35">
        <f t="shared" si="2"/>
        <v>4</v>
      </c>
      <c r="K34" s="32">
        <v>12</v>
      </c>
      <c r="L34" s="49"/>
      <c r="N34" s="6">
        <v>5600</v>
      </c>
    </row>
    <row r="35" spans="2:14" ht="12.75">
      <c r="B35" s="32">
        <v>4</v>
      </c>
      <c r="C35" s="33" t="str">
        <f>VLOOKUP(N35,'[1]LEDEN'!A:E,2,FALSE)</f>
        <v>BLATON Karel</v>
      </c>
      <c r="D35" s="34"/>
      <c r="E35" s="34"/>
      <c r="F35" s="32">
        <v>1</v>
      </c>
      <c r="G35" s="32"/>
      <c r="H35" s="32">
        <v>40</v>
      </c>
      <c r="I35" s="32">
        <v>18</v>
      </c>
      <c r="J35" s="35">
        <f t="shared" si="2"/>
        <v>2.22</v>
      </c>
      <c r="K35" s="32">
        <v>5</v>
      </c>
      <c r="L35" s="49"/>
      <c r="N35" s="6">
        <v>7013</v>
      </c>
    </row>
    <row r="36" spans="2:12" ht="12.75" customHeight="1" hidden="1">
      <c r="B36" s="32">
        <v>5</v>
      </c>
      <c r="C36" s="33" t="e">
        <f>VLOOKUP(N36,'[1]LEDEN'!A:E,2,FALSE)</f>
        <v>#N/A</v>
      </c>
      <c r="D36" s="34"/>
      <c r="E36" s="34"/>
      <c r="F36" s="32"/>
      <c r="G36" s="32"/>
      <c r="H36" s="32">
        <f>G36/8*7</f>
        <v>0</v>
      </c>
      <c r="I36" s="32"/>
      <c r="J36" s="35" t="e">
        <f t="shared" si="2"/>
        <v>#DIV/0!</v>
      </c>
      <c r="K36" s="32"/>
      <c r="L36" s="49"/>
    </row>
    <row r="37" spans="1:12" ht="12.75">
      <c r="A37" s="38"/>
      <c r="B37" s="39"/>
      <c r="C37" s="40" t="s">
        <v>22</v>
      </c>
      <c r="D37" s="38"/>
      <c r="E37" s="38" t="s">
        <v>21</v>
      </c>
      <c r="F37" s="41">
        <f>SUM(F32:F36)</f>
        <v>5</v>
      </c>
      <c r="G37" s="41">
        <f>SUM(G32:G36)</f>
        <v>0</v>
      </c>
      <c r="H37" s="41">
        <f>SUM(H32:H36)</f>
        <v>157</v>
      </c>
      <c r="I37" s="41">
        <f>SUM(I32:I36)</f>
        <v>74</v>
      </c>
      <c r="J37" s="42">
        <f t="shared" si="2"/>
        <v>2.12</v>
      </c>
      <c r="K37" s="41">
        <f>MAX(K32:K36)</f>
        <v>12</v>
      </c>
      <c r="L37" s="43"/>
    </row>
    <row r="38" spans="1:12" ht="6.75" customHeight="1" thickBot="1">
      <c r="A38" s="45"/>
      <c r="B38" s="46"/>
      <c r="C38" s="45"/>
      <c r="D38" s="45"/>
      <c r="E38" s="45"/>
      <c r="F38" s="46"/>
      <c r="G38" s="46"/>
      <c r="H38" s="46"/>
      <c r="I38" s="46"/>
      <c r="J38" s="46"/>
      <c r="K38" s="46"/>
      <c r="L38" s="45"/>
    </row>
    <row r="39" spans="6:11" ht="6" customHeight="1">
      <c r="F39" s="23"/>
      <c r="G39" s="23"/>
      <c r="H39" s="23"/>
      <c r="I39" s="23"/>
      <c r="J39" s="23"/>
      <c r="K39" s="23"/>
    </row>
    <row r="40" spans="1:12" ht="13.5" customHeight="1">
      <c r="A40" s="24" t="s">
        <v>12</v>
      </c>
      <c r="B40" s="25" t="str">
        <f>VLOOKUP(L40,'[1]LEDEN'!A:E,2,FALSE)</f>
        <v>DE BAERE Karel</v>
      </c>
      <c r="C40" s="24"/>
      <c r="D40" s="24"/>
      <c r="E40" s="24"/>
      <c r="F40" s="47" t="s">
        <v>13</v>
      </c>
      <c r="G40" s="48" t="str">
        <f>VLOOKUP(L40,'[1]LEDEN'!A:E,3,FALSE)</f>
        <v>K.Br</v>
      </c>
      <c r="H40" s="48"/>
      <c r="I40" s="47"/>
      <c r="J40" s="47"/>
      <c r="K40" s="47"/>
      <c r="L40" s="27">
        <v>4214</v>
      </c>
    </row>
    <row r="41" spans="6:11" ht="12.75">
      <c r="F41" s="23"/>
      <c r="G41" s="23"/>
      <c r="H41" s="23"/>
      <c r="I41" s="23"/>
      <c r="J41" s="23"/>
      <c r="K41" s="23"/>
    </row>
    <row r="42" spans="6:12" ht="12.75">
      <c r="F42" s="29" t="s">
        <v>14</v>
      </c>
      <c r="G42" s="29" t="s">
        <v>15</v>
      </c>
      <c r="H42" s="29">
        <v>2.3</v>
      </c>
      <c r="I42" s="29" t="s">
        <v>16</v>
      </c>
      <c r="J42" s="31" t="s">
        <v>17</v>
      </c>
      <c r="K42" s="29" t="s">
        <v>18</v>
      </c>
      <c r="L42" s="29" t="s">
        <v>19</v>
      </c>
    </row>
    <row r="43" spans="2:12" ht="12.75">
      <c r="B43" s="32">
        <v>1</v>
      </c>
      <c r="C43" s="50" t="s">
        <v>23</v>
      </c>
      <c r="D43" s="34"/>
      <c r="E43" s="34"/>
      <c r="F43" s="32"/>
      <c r="G43" s="32"/>
      <c r="H43" s="32"/>
      <c r="I43" s="32"/>
      <c r="J43" s="35"/>
      <c r="K43" s="32"/>
      <c r="L43" s="36"/>
    </row>
    <row r="44" spans="2:12" ht="12.75">
      <c r="B44" s="32">
        <v>2</v>
      </c>
      <c r="C44" s="33"/>
      <c r="D44" s="34"/>
      <c r="E44" s="34"/>
      <c r="F44" s="32"/>
      <c r="G44" s="32"/>
      <c r="H44" s="32"/>
      <c r="I44" s="32"/>
      <c r="J44" s="35"/>
      <c r="K44" s="32"/>
      <c r="L44" s="51"/>
    </row>
    <row r="45" spans="2:12" ht="12.75">
      <c r="B45" s="32">
        <v>3</v>
      </c>
      <c r="C45" s="33"/>
      <c r="D45" s="34"/>
      <c r="E45" s="34"/>
      <c r="F45" s="32"/>
      <c r="G45" s="32"/>
      <c r="H45" s="32"/>
      <c r="I45" s="32"/>
      <c r="J45" s="35"/>
      <c r="K45" s="32"/>
      <c r="L45" s="51"/>
    </row>
    <row r="46" spans="2:12" ht="12.75">
      <c r="B46" s="32">
        <v>4</v>
      </c>
      <c r="C46" s="33"/>
      <c r="D46" s="34"/>
      <c r="E46" s="34"/>
      <c r="F46" s="32"/>
      <c r="G46" s="32"/>
      <c r="H46" s="32"/>
      <c r="I46" s="32"/>
      <c r="J46" s="35"/>
      <c r="K46" s="32"/>
      <c r="L46" s="51"/>
    </row>
    <row r="47" spans="2:12" ht="12.75" hidden="1">
      <c r="B47" s="32">
        <v>5</v>
      </c>
      <c r="C47" s="33" t="e">
        <f>VLOOKUP(N47,'[1]LEDEN'!A:E,2,FALSE)</f>
        <v>#N/A</v>
      </c>
      <c r="D47" s="34"/>
      <c r="E47" s="34"/>
      <c r="F47" s="32"/>
      <c r="G47" s="32"/>
      <c r="H47" s="32">
        <f>G47/8*7</f>
        <v>0</v>
      </c>
      <c r="I47" s="32"/>
      <c r="J47" s="35" t="e">
        <f>ROUNDDOWN(H47/I47,2)</f>
        <v>#DIV/0!</v>
      </c>
      <c r="K47" s="32"/>
      <c r="L47" s="51"/>
    </row>
    <row r="48" spans="1:12" ht="12.75">
      <c r="A48" s="38"/>
      <c r="B48" s="39"/>
      <c r="C48" s="38"/>
      <c r="D48" s="38"/>
      <c r="E48" s="38" t="s">
        <v>21</v>
      </c>
      <c r="F48" s="41"/>
      <c r="G48" s="41"/>
      <c r="H48" s="41"/>
      <c r="I48" s="41"/>
      <c r="J48" s="42"/>
      <c r="K48" s="41"/>
      <c r="L48" s="43"/>
    </row>
    <row r="49" spans="1:12" ht="4.5" customHeight="1" thickBot="1">
      <c r="A49" s="45"/>
      <c r="B49" s="46"/>
      <c r="C49" s="45"/>
      <c r="D49" s="45"/>
      <c r="E49" s="45"/>
      <c r="F49" s="46"/>
      <c r="G49" s="46"/>
      <c r="H49" s="46"/>
      <c r="I49" s="46"/>
      <c r="J49" s="46"/>
      <c r="K49" s="46"/>
      <c r="L49" s="45"/>
    </row>
    <row r="50" spans="6:11" ht="6" customHeight="1">
      <c r="F50" s="23"/>
      <c r="G50" s="23"/>
      <c r="H50" s="23"/>
      <c r="I50" s="23"/>
      <c r="J50" s="23"/>
      <c r="K50" s="23"/>
    </row>
    <row r="51" spans="1:12" ht="12.75">
      <c r="A51" s="24" t="s">
        <v>12</v>
      </c>
      <c r="B51" s="25" t="str">
        <f>VLOOKUP(L51,'[1]LEDEN'!A:E,2,FALSE)</f>
        <v>VANNESTE Larry</v>
      </c>
      <c r="C51" s="24"/>
      <c r="D51" s="24"/>
      <c r="E51" s="24"/>
      <c r="F51" s="47" t="s">
        <v>13</v>
      </c>
      <c r="G51" s="48" t="str">
        <f>VLOOKUP(L51,'[1]LEDEN'!A:E,3,FALSE)</f>
        <v>OBA</v>
      </c>
      <c r="H51" s="48"/>
      <c r="I51" s="47"/>
      <c r="J51" s="47"/>
      <c r="K51" s="47"/>
      <c r="L51" s="27">
        <v>7291</v>
      </c>
    </row>
    <row r="52" spans="6:11" ht="6.75" customHeight="1">
      <c r="F52" s="23"/>
      <c r="G52" s="23"/>
      <c r="H52" s="23"/>
      <c r="I52" s="23"/>
      <c r="J52" s="23"/>
      <c r="K52" s="23"/>
    </row>
    <row r="53" spans="6:12" ht="12.75">
      <c r="F53" s="29" t="s">
        <v>14</v>
      </c>
      <c r="G53" s="29" t="s">
        <v>15</v>
      </c>
      <c r="H53" s="29">
        <v>2.3</v>
      </c>
      <c r="I53" s="29" t="s">
        <v>16</v>
      </c>
      <c r="J53" s="31" t="s">
        <v>17</v>
      </c>
      <c r="K53" s="29" t="s">
        <v>18</v>
      </c>
      <c r="L53" s="29" t="s">
        <v>19</v>
      </c>
    </row>
    <row r="54" spans="2:12" ht="12.75">
      <c r="B54" s="32">
        <v>1</v>
      </c>
      <c r="C54" s="50" t="s">
        <v>23</v>
      </c>
      <c r="D54" s="34"/>
      <c r="E54" s="34"/>
      <c r="F54" s="32"/>
      <c r="G54" s="32"/>
      <c r="H54" s="32"/>
      <c r="I54" s="32"/>
      <c r="J54" s="35"/>
      <c r="K54" s="32"/>
      <c r="L54" s="36"/>
    </row>
    <row r="55" spans="2:12" ht="12.75">
      <c r="B55" s="32">
        <v>2</v>
      </c>
      <c r="C55" s="33"/>
      <c r="D55" s="34"/>
      <c r="E55" s="34"/>
      <c r="F55" s="32"/>
      <c r="G55" s="32"/>
      <c r="H55" s="32"/>
      <c r="I55" s="32"/>
      <c r="J55" s="35"/>
      <c r="K55" s="32"/>
      <c r="L55" s="51"/>
    </row>
    <row r="56" spans="2:12" ht="12.75">
      <c r="B56" s="32">
        <v>3</v>
      </c>
      <c r="C56" s="33"/>
      <c r="D56" s="34"/>
      <c r="E56" s="34"/>
      <c r="F56" s="32"/>
      <c r="G56" s="32"/>
      <c r="H56" s="32"/>
      <c r="I56" s="32"/>
      <c r="J56" s="35"/>
      <c r="K56" s="32"/>
      <c r="L56" s="51"/>
    </row>
    <row r="57" spans="2:12" ht="12.75">
      <c r="B57" s="32">
        <v>4</v>
      </c>
      <c r="C57" s="33"/>
      <c r="D57" s="34"/>
      <c r="E57" s="34"/>
      <c r="F57" s="32"/>
      <c r="G57" s="32"/>
      <c r="H57" s="32"/>
      <c r="I57" s="32"/>
      <c r="J57" s="35"/>
      <c r="K57" s="32"/>
      <c r="L57" s="51"/>
    </row>
    <row r="58" spans="2:12" ht="12.75" hidden="1">
      <c r="B58" s="32">
        <v>5</v>
      </c>
      <c r="C58" s="33" t="e">
        <f>VLOOKUP(N58,'[1]LEDEN'!A:E,2,FALSE)</f>
        <v>#N/A</v>
      </c>
      <c r="D58" s="34"/>
      <c r="E58" s="34"/>
      <c r="F58" s="32"/>
      <c r="G58" s="32"/>
      <c r="H58" s="32"/>
      <c r="I58" s="32"/>
      <c r="J58" s="35"/>
      <c r="K58" s="32"/>
      <c r="L58" s="51"/>
    </row>
    <row r="59" spans="1:12" ht="12.75">
      <c r="A59" s="38"/>
      <c r="B59" s="39"/>
      <c r="C59" s="38"/>
      <c r="D59" s="38"/>
      <c r="E59" s="38" t="s">
        <v>21</v>
      </c>
      <c r="F59" s="41"/>
      <c r="G59" s="41"/>
      <c r="H59" s="41"/>
      <c r="I59" s="41"/>
      <c r="J59" s="42"/>
      <c r="K59" s="41"/>
      <c r="L59" s="43"/>
    </row>
    <row r="60" spans="1:12" ht="8.25" customHeight="1" thickBot="1">
      <c r="A60" s="45"/>
      <c r="B60" s="46"/>
      <c r="C60" s="45"/>
      <c r="D60" s="45"/>
      <c r="E60" s="45"/>
      <c r="F60" s="46"/>
      <c r="G60" s="46"/>
      <c r="H60" s="46"/>
      <c r="I60" s="46"/>
      <c r="J60" s="46"/>
      <c r="K60" s="46"/>
      <c r="L60" s="45"/>
    </row>
    <row r="61" spans="6:11" ht="6" customHeight="1">
      <c r="F61" s="23"/>
      <c r="G61" s="23"/>
      <c r="H61" s="23"/>
      <c r="I61" s="23"/>
      <c r="J61" s="23"/>
      <c r="K61" s="23"/>
    </row>
    <row r="62" spans="2:11" ht="15">
      <c r="B62" s="52" t="s">
        <v>24</v>
      </c>
      <c r="D62" s="52"/>
      <c r="I62" s="52" t="s">
        <v>25</v>
      </c>
      <c r="J62" s="52"/>
      <c r="K62" s="52"/>
    </row>
    <row r="63" spans="2:11" ht="15">
      <c r="B63" s="53"/>
      <c r="D63" s="53"/>
      <c r="I63" s="52" t="s">
        <v>26</v>
      </c>
      <c r="J63" s="52"/>
      <c r="K63" s="52"/>
    </row>
    <row r="64" spans="2:5" ht="15">
      <c r="B64" s="52" t="s">
        <v>27</v>
      </c>
      <c r="D64" s="53"/>
      <c r="E64" s="54">
        <v>8883</v>
      </c>
    </row>
    <row r="65" spans="2:4" ht="15">
      <c r="B65" s="55" t="s">
        <v>28</v>
      </c>
      <c r="C65" s="56"/>
      <c r="D65" s="57"/>
    </row>
    <row r="68" spans="3:13" ht="15.75">
      <c r="C68" s="58">
        <v>40470</v>
      </c>
      <c r="D68" s="59"/>
      <c r="I68" s="60" t="s">
        <v>29</v>
      </c>
      <c r="J68" s="61" t="s">
        <v>30</v>
      </c>
      <c r="K68" s="61"/>
      <c r="L68" s="61"/>
      <c r="M68" s="61"/>
    </row>
  </sheetData>
  <sheetProtection/>
  <mergeCells count="11">
    <mergeCell ref="L44:L47"/>
    <mergeCell ref="L55:L58"/>
    <mergeCell ref="B65:D65"/>
    <mergeCell ref="C68:D68"/>
    <mergeCell ref="J68:M68"/>
    <mergeCell ref="C3:D3"/>
    <mergeCell ref="F3:I3"/>
    <mergeCell ref="K3:M3"/>
    <mergeCell ref="L11:L14"/>
    <mergeCell ref="L22:L25"/>
    <mergeCell ref="L33:L36"/>
  </mergeCells>
  <printOptions/>
  <pageMargins left="0.24" right="0" top="0.5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cp:lastPrinted>2010-10-31T15:41:52Z</cp:lastPrinted>
  <dcterms:created xsi:type="dcterms:W3CDTF">2010-10-31T15:41:03Z</dcterms:created>
  <dcterms:modified xsi:type="dcterms:W3CDTF">2010-10-31T15:41:57Z</dcterms:modified>
  <cp:category/>
  <cp:version/>
  <cp:contentType/>
  <cp:contentStatus/>
</cp:coreProperties>
</file>