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915" windowHeight="11520" activeTab="0"/>
  </bookViews>
  <sheets>
    <sheet name="distrf5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<sst xmlns="http://schemas.openxmlformats.org/spreadsheetml/2006/main" count="39" uniqueCount="30">
  <si>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</si>
  <si>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</si>
  <si>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</si>
  <si>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</si>
  <si>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5° KLASSE DRIEBANDEN</t>
  </si>
  <si>
    <t xml:space="preserve">        KLEIN</t>
  </si>
  <si>
    <t>datum:</t>
  </si>
  <si>
    <t>02/28.02.2012</t>
  </si>
  <si>
    <t>Lokaal:</t>
  </si>
  <si>
    <t>K.BiGi/OBA</t>
  </si>
  <si>
    <t xml:space="preserve">District : </t>
  </si>
  <si>
    <t>BRUGGE - ZEEKUST</t>
  </si>
  <si>
    <t xml:space="preserve">VZW/ASBL – Zetel/Siège : 3000 LEUVEN,Martelarenplein 13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</si>
  <si>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</si>
  <si>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</si>
  <si>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</si>
  <si>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</si>
  <si>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</si>
  <si>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</si>
  <si>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</si>
  <si>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</si>
  <si>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OG</t>
  </si>
  <si>
    <t>Totaal</t>
  </si>
  <si>
    <t xml:space="preserve">GEW. FINALE : </t>
  </si>
  <si>
    <t>DISTRICT BRUGGE - ZEEKUST</t>
  </si>
  <si>
    <t>31.03/01.04.2012</t>
  </si>
  <si>
    <t>DOUCHAMPS Olivier</t>
  </si>
  <si>
    <t>OOSTENDSE B.A.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</si>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</sst>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31" borderId="7" applyNumberFormat="0" applyFont="0" applyAlignment="0" applyProtection="0"/>
    <xf numFmtId="0" fontId="42" fillId="32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8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8" fillId="33" borderId="12" xfId="0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5" fontId="20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21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left" vertical="center"/>
    </xf>
    <xf numFmtId="0" fontId="22" fillId="33" borderId="14" xfId="0" applyFont="1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23" fillId="0" borderId="0" xfId="0" applyFont="1" applyAlignment="1">
      <alignment vertical="top"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 horizontal="center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34" borderId="2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8" fillId="0" borderId="19" xfId="0" applyFont="1" applyBorder="1" applyAlignment="1">
      <alignment horizontal="center"/>
    </xf>
    <xf numFmtId="164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7" fillId="0" borderId="23" xfId="0" applyFont="1" applyBorder="1" applyAlignment="1">
      <alignment horizontal="center" vertical="center"/>
    </xf>
    <xf numFmtId="0" fontId="22" fillId="0" borderId="0" xfId="55" applyFont="1">
      <alignment/>
      <protection/>
    </xf>
    <xf numFmtId="0" fontId="0" fillId="0" borderId="0" xfId="55">
      <alignment/>
      <protection/>
    </xf>
    <xf numFmtId="0" fontId="29" fillId="0" borderId="0" xfId="55" applyFont="1">
      <alignment/>
      <protection/>
    </xf>
    <xf numFmtId="0" fontId="0" fillId="0" borderId="0" xfId="55" applyFont="1">
      <alignment/>
      <protection/>
    </xf>
    <xf numFmtId="0" fontId="22" fillId="0" borderId="0" xfId="55" applyFont="1" applyAlignment="1">
      <alignment horizontal="left"/>
      <protection/>
    </xf>
    <xf numFmtId="0" fontId="22" fillId="0" borderId="0" xfId="55" applyFont="1" applyAlignment="1">
      <alignment horizontal="left"/>
      <protection/>
    </xf>
    <xf numFmtId="0" fontId="0" fillId="0" borderId="0" xfId="55" applyAlignment="1">
      <alignment horizontal="left"/>
      <protection/>
    </xf>
    <xf numFmtId="0" fontId="0" fillId="0" borderId="0" xfId="55" applyAlignment="1">
      <alignment/>
      <protection/>
    </xf>
    <xf numFmtId="0" fontId="0" fillId="0" borderId="0" xfId="55" applyAlignment="1">
      <alignment horizontal="center"/>
      <protection/>
    </xf>
    <xf numFmtId="14" fontId="30" fillId="0" borderId="0" xfId="55" applyNumberFormat="1" applyFont="1" applyAlignment="1">
      <alignment horizontal="center"/>
      <protection/>
    </xf>
    <xf numFmtId="0" fontId="30" fillId="0" borderId="0" xfId="55" applyFont="1">
      <alignment/>
      <protection/>
    </xf>
    <xf numFmtId="0" fontId="30" fillId="0" borderId="0" xfId="55" applyFont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1_12\uitslag%20districtfinales%20driebanden%20KB_Bijgewerk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1_12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  <sheetName val="Blad11"/>
    </sheetNames>
    <sheetDataSet>
      <sheetData sheetId="9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  <cell r="D39" t="str">
            <v>NS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  <cell r="D156" t="str">
            <v>NS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  <cell r="D182" t="str">
            <v>HNS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  <cell r="D183" t="str">
            <v>HNS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  <cell r="D204" t="str">
            <v>NS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  <cell r="D205" t="str">
            <v>NS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  <cell r="D206" t="str">
            <v>NS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  <cell r="D221" t="str">
            <v>NS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  <cell r="D256" t="str">
            <v>NS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  <cell r="D271" t="str">
            <v>NS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  <cell r="D373" t="str">
            <v>NS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  <cell r="D414" t="str">
            <v>NS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  <cell r="D415" t="str">
            <v>NS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  <cell r="D425" t="str">
            <v>NS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  <cell r="D426" t="str">
            <v>NS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  <cell r="D432" t="str">
            <v>NS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  <cell r="D448" t="str">
            <v>NS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  <cell r="D457" t="str">
            <v>NS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  <cell r="D476" t="str">
            <v>NS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  <cell r="D503" t="str">
            <v>NS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  <cell r="D504" t="str">
            <v>NS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  <cell r="D533" t="str">
            <v>NS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  <cell r="D534" t="str">
            <v>NS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  <cell r="D535" t="str">
            <v>NS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  <cell r="D560" t="str">
            <v>NS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  <cell r="D575" t="str">
            <v>NS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  <cell r="D576" t="str">
            <v>NS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  <cell r="D577" t="str">
            <v>NS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="75" zoomScaleNormal="75" zoomScalePageLayoutView="0" workbookViewId="0" topLeftCell="A1">
      <selection activeCell="G41" sqref="G41"/>
    </sheetView>
  </sheetViews>
  <sheetFormatPr defaultColWidth="9.140625" defaultRowHeight="12.75"/>
  <cols>
    <col min="1" max="1" width="9.57421875" style="0" customWidth="1"/>
    <col min="2" max="2" width="3.140625" style="22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22" customWidth="1"/>
    <col min="7" max="8" width="8.140625" style="22" customWidth="1"/>
    <col min="9" max="9" width="7.28125" style="22" customWidth="1"/>
    <col min="10" max="10" width="8.140625" style="22" customWidth="1"/>
    <col min="11" max="11" width="6.57421875" style="22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7"/>
      <c r="G2" s="7"/>
      <c r="H2" s="7"/>
      <c r="I2" s="7"/>
      <c r="J2" s="7"/>
      <c r="K2" s="7"/>
      <c r="L2" s="9" t="s">
        <v>5</v>
      </c>
      <c r="M2" s="10"/>
    </row>
    <row r="3" spans="1:13" ht="17.25" customHeight="1">
      <c r="A3" s="6" t="s">
        <v>6</v>
      </c>
      <c r="B3" s="7"/>
      <c r="C3" s="11" t="s">
        <v>7</v>
      </c>
      <c r="D3" s="11"/>
      <c r="E3" s="12" t="s">
        <v>8</v>
      </c>
      <c r="F3" s="13" t="s">
        <v>9</v>
      </c>
      <c r="G3" s="13"/>
      <c r="H3" s="13"/>
      <c r="I3" s="13"/>
      <c r="J3" s="14" t="s">
        <v>10</v>
      </c>
      <c r="K3" s="15" t="s">
        <v>11</v>
      </c>
      <c r="L3" s="15"/>
      <c r="M3" s="16"/>
    </row>
    <row r="4" spans="1:13" ht="3.75" customHeight="1">
      <c r="A4" s="17"/>
      <c r="B4" s="18"/>
      <c r="C4" s="19"/>
      <c r="D4" s="19"/>
      <c r="E4" s="19"/>
      <c r="F4" s="18"/>
      <c r="G4" s="18"/>
      <c r="H4" s="18"/>
      <c r="I4" s="18"/>
      <c r="J4" s="18"/>
      <c r="K4" s="18"/>
      <c r="L4" s="19"/>
      <c r="M4" s="20"/>
    </row>
    <row r="5" ht="11.25" customHeight="1">
      <c r="B5" s="21" t="s">
        <v>12</v>
      </c>
    </row>
    <row r="6" ht="5.25" customHeight="1"/>
    <row r="7" spans="1:12" ht="12.75">
      <c r="A7" s="23" t="s">
        <v>13</v>
      </c>
      <c r="B7" s="24" t="str">
        <f>VLOOKUP(L7,'[1]LEDEN'!A:E,2,FALSE)</f>
        <v>DOUCHAMPS Olivier</v>
      </c>
      <c r="C7" s="23"/>
      <c r="D7" s="23"/>
      <c r="E7" s="23"/>
      <c r="F7" s="25" t="s">
        <v>14</v>
      </c>
      <c r="G7" s="26" t="str">
        <f>VLOOKUP(L7,'[1]LEDEN'!A:E,3,FALSE)</f>
        <v>OBA</v>
      </c>
      <c r="H7" s="26"/>
      <c r="I7" s="25"/>
      <c r="J7" s="25"/>
      <c r="K7" s="25"/>
      <c r="L7" s="27">
        <v>7802</v>
      </c>
    </row>
    <row r="8" ht="6" customHeight="1"/>
    <row r="9" spans="6:12" ht="12.75">
      <c r="F9" s="28" t="s">
        <v>15</v>
      </c>
      <c r="G9" s="28" t="s">
        <v>16</v>
      </c>
      <c r="H9" s="28">
        <v>2.3</v>
      </c>
      <c r="I9" s="28" t="s">
        <v>17</v>
      </c>
      <c r="J9" s="29" t="s">
        <v>18</v>
      </c>
      <c r="K9" s="28" t="s">
        <v>19</v>
      </c>
      <c r="L9" s="28" t="s">
        <v>20</v>
      </c>
    </row>
    <row r="10" spans="2:14" ht="15" customHeight="1">
      <c r="B10" s="30">
        <v>1</v>
      </c>
      <c r="C10" s="31" t="str">
        <f>VLOOKUP(N10,'[1]LEDEN'!A:E,2,FALSE)</f>
        <v>DE CORTE Jan</v>
      </c>
      <c r="D10" s="32"/>
      <c r="E10" s="32"/>
      <c r="F10" s="30">
        <v>2</v>
      </c>
      <c r="G10" s="30"/>
      <c r="H10" s="30">
        <v>18</v>
      </c>
      <c r="I10" s="30">
        <v>71</v>
      </c>
      <c r="J10" s="33">
        <f aca="true" t="shared" si="0" ref="J10:J16">ROUNDDOWN(H10/I10,3)</f>
        <v>0.253</v>
      </c>
      <c r="K10" s="30">
        <v>2</v>
      </c>
      <c r="L10" s="34"/>
      <c r="N10">
        <v>6678</v>
      </c>
    </row>
    <row r="11" spans="2:14" ht="15" customHeight="1">
      <c r="B11" s="30">
        <v>2</v>
      </c>
      <c r="C11" s="31" t="str">
        <f>VLOOKUP(N11,'[1]LEDEN'!A:E,2,FALSE)</f>
        <v>DE CORTE Jan</v>
      </c>
      <c r="D11" s="32"/>
      <c r="E11" s="32"/>
      <c r="F11" s="30">
        <v>0</v>
      </c>
      <c r="G11" s="30"/>
      <c r="H11" s="30">
        <v>10</v>
      </c>
      <c r="I11" s="30">
        <v>37</v>
      </c>
      <c r="J11" s="33">
        <f t="shared" si="0"/>
        <v>0.27</v>
      </c>
      <c r="K11" s="30">
        <v>2</v>
      </c>
      <c r="L11" s="35">
        <v>1</v>
      </c>
      <c r="N11">
        <v>6678</v>
      </c>
    </row>
    <row r="12" spans="2:14" ht="15" customHeight="1">
      <c r="B12" s="30">
        <v>3</v>
      </c>
      <c r="C12" s="31" t="str">
        <f>VLOOKUP(N12,'[1]LEDEN'!A:E,2,FALSE)</f>
        <v>DE CORTE Jan</v>
      </c>
      <c r="D12" s="32"/>
      <c r="E12" s="32"/>
      <c r="F12" s="30">
        <v>2</v>
      </c>
      <c r="G12" s="30"/>
      <c r="H12" s="30">
        <v>18</v>
      </c>
      <c r="I12" s="30">
        <v>49</v>
      </c>
      <c r="J12" s="33">
        <f t="shared" si="0"/>
        <v>0.367</v>
      </c>
      <c r="K12" s="30">
        <v>2</v>
      </c>
      <c r="L12" s="35"/>
      <c r="N12">
        <v>6678</v>
      </c>
    </row>
    <row r="13" spans="2:14" ht="15" customHeight="1">
      <c r="B13" s="30">
        <v>4</v>
      </c>
      <c r="C13" s="31" t="str">
        <f>VLOOKUP(N13,'[1]LEDEN'!A:E,2,FALSE)</f>
        <v>DE CORTE Jan</v>
      </c>
      <c r="D13" s="32"/>
      <c r="E13" s="32"/>
      <c r="F13" s="30">
        <v>2</v>
      </c>
      <c r="G13" s="30"/>
      <c r="H13" s="30">
        <v>18</v>
      </c>
      <c r="I13" s="30">
        <v>58</v>
      </c>
      <c r="J13" s="33">
        <f t="shared" si="0"/>
        <v>0.31</v>
      </c>
      <c r="K13" s="30">
        <v>2</v>
      </c>
      <c r="L13" s="35"/>
      <c r="N13">
        <v>6678</v>
      </c>
    </row>
    <row r="14" spans="2:12" ht="15" customHeight="1" hidden="1">
      <c r="B14" s="30">
        <v>4</v>
      </c>
      <c r="C14" s="31" t="e">
        <f>VLOOKUP(N14,'[1]LEDEN'!A:E,2,FALSE)</f>
        <v>#N/A</v>
      </c>
      <c r="D14" s="32"/>
      <c r="E14" s="32"/>
      <c r="F14" s="30"/>
      <c r="G14" s="30"/>
      <c r="H14" s="30">
        <f>G14*0.9082</f>
        <v>0</v>
      </c>
      <c r="I14" s="30"/>
      <c r="J14" s="33" t="e">
        <f t="shared" si="0"/>
        <v>#DIV/0!</v>
      </c>
      <c r="K14" s="30"/>
      <c r="L14" s="35"/>
    </row>
    <row r="15" spans="2:12" ht="15" customHeight="1" hidden="1">
      <c r="B15" s="30">
        <v>5</v>
      </c>
      <c r="C15" s="31" t="e">
        <f>VLOOKUP(N15,'[1]LEDEN'!A:E,2,FALSE)</f>
        <v>#N/A</v>
      </c>
      <c r="D15" s="32"/>
      <c r="E15" s="32"/>
      <c r="F15" s="30"/>
      <c r="G15" s="30"/>
      <c r="H15" s="30">
        <f>G15*0.9082</f>
        <v>0</v>
      </c>
      <c r="I15" s="30"/>
      <c r="J15" s="33" t="e">
        <f t="shared" si="0"/>
        <v>#DIV/0!</v>
      </c>
      <c r="K15" s="30"/>
      <c r="L15" s="35"/>
    </row>
    <row r="16" spans="1:13" ht="15" customHeight="1">
      <c r="A16" s="36"/>
      <c r="B16" s="37"/>
      <c r="C16" s="38" t="s">
        <v>21</v>
      </c>
      <c r="D16" s="36"/>
      <c r="E16" s="36" t="s">
        <v>22</v>
      </c>
      <c r="F16" s="39">
        <f>SUM(F10:F15)</f>
        <v>6</v>
      </c>
      <c r="G16" s="39">
        <f>SUM(G10:G15)</f>
        <v>0</v>
      </c>
      <c r="H16" s="39">
        <f>SUM(H10:H15)</f>
        <v>64</v>
      </c>
      <c r="I16" s="39">
        <f>SUM(I10:I15)</f>
        <v>215</v>
      </c>
      <c r="J16" s="40">
        <f t="shared" si="0"/>
        <v>0.297</v>
      </c>
      <c r="K16" s="39">
        <f>MAX(K10:K15)</f>
        <v>2</v>
      </c>
      <c r="L16" s="41"/>
      <c r="M16" s="42"/>
    </row>
    <row r="17" spans="1:12" ht="8.25" customHeight="1" thickBot="1">
      <c r="A17" s="43"/>
      <c r="B17" s="44"/>
      <c r="C17" s="43"/>
      <c r="D17" s="43"/>
      <c r="E17" s="43"/>
      <c r="F17" s="44"/>
      <c r="G17" s="44"/>
      <c r="H17" s="44"/>
      <c r="I17" s="44"/>
      <c r="J17" s="44"/>
      <c r="K17" s="44"/>
      <c r="L17" s="43"/>
    </row>
    <row r="18" ht="7.5" customHeight="1"/>
    <row r="19" spans="1:12" ht="12.75">
      <c r="A19" s="23" t="s">
        <v>13</v>
      </c>
      <c r="B19" s="24" t="str">
        <f>VLOOKUP(L19,'[1]LEDEN'!A:E,2,FALSE)</f>
        <v>DE CORTE Jan</v>
      </c>
      <c r="C19" s="23"/>
      <c r="D19" s="23"/>
      <c r="E19" s="23"/>
      <c r="F19" s="25" t="s">
        <v>14</v>
      </c>
      <c r="G19" s="26" t="str">
        <f>VLOOKUP(L19,'[1]LEDEN'!A:E,3,FALSE)</f>
        <v>K.BIGI</v>
      </c>
      <c r="H19" s="26"/>
      <c r="I19" s="25"/>
      <c r="J19" s="25"/>
      <c r="K19" s="25"/>
      <c r="L19" s="27">
        <v>6678</v>
      </c>
    </row>
    <row r="20" ht="6" customHeight="1"/>
    <row r="21" spans="6:12" ht="12.75">
      <c r="F21" s="28" t="s">
        <v>15</v>
      </c>
      <c r="G21" s="28" t="s">
        <v>16</v>
      </c>
      <c r="H21" s="28">
        <v>2.3</v>
      </c>
      <c r="I21" s="28" t="s">
        <v>17</v>
      </c>
      <c r="J21" s="29" t="s">
        <v>18</v>
      </c>
      <c r="K21" s="28" t="s">
        <v>19</v>
      </c>
      <c r="L21" s="28" t="s">
        <v>20</v>
      </c>
    </row>
    <row r="22" spans="2:14" ht="12.75">
      <c r="B22" s="30"/>
      <c r="C22" s="31" t="str">
        <f>VLOOKUP(N22,'[1]LEDEN'!A:E,2,FALSE)</f>
        <v>DOUCHAMPS Olivier</v>
      </c>
      <c r="D22" s="32"/>
      <c r="E22" s="32"/>
      <c r="F22" s="30">
        <v>0</v>
      </c>
      <c r="G22" s="30"/>
      <c r="H22" s="30">
        <v>13</v>
      </c>
      <c r="I22" s="30">
        <v>71</v>
      </c>
      <c r="J22" s="33">
        <f aca="true" t="shared" si="1" ref="J22:J28">ROUNDDOWN(H22/I22,3)</f>
        <v>0.183</v>
      </c>
      <c r="K22" s="30">
        <v>2</v>
      </c>
      <c r="L22" s="34"/>
      <c r="N22">
        <v>7802</v>
      </c>
    </row>
    <row r="23" spans="2:14" ht="12.75">
      <c r="B23" s="30"/>
      <c r="C23" s="31" t="str">
        <f>VLOOKUP(N23,'[1]LEDEN'!A:E,2,FALSE)</f>
        <v>DOUCHAMPS Olivier</v>
      </c>
      <c r="D23" s="32"/>
      <c r="E23" s="32"/>
      <c r="F23" s="30">
        <v>2</v>
      </c>
      <c r="G23" s="30"/>
      <c r="H23" s="30">
        <v>18</v>
      </c>
      <c r="I23" s="30">
        <v>37</v>
      </c>
      <c r="J23" s="33">
        <f t="shared" si="1"/>
        <v>0.486</v>
      </c>
      <c r="K23" s="30">
        <v>5</v>
      </c>
      <c r="L23" s="45">
        <v>2</v>
      </c>
      <c r="N23">
        <v>7802</v>
      </c>
    </row>
    <row r="24" spans="2:14" ht="12.75">
      <c r="B24" s="30"/>
      <c r="C24" s="31" t="str">
        <f>VLOOKUP(N24,'[1]LEDEN'!A:E,2,FALSE)</f>
        <v>DOUCHAMPS Olivier</v>
      </c>
      <c r="D24" s="32"/>
      <c r="E24" s="32"/>
      <c r="F24" s="30">
        <v>0</v>
      </c>
      <c r="G24" s="30"/>
      <c r="H24" s="30">
        <v>9</v>
      </c>
      <c r="I24" s="30">
        <v>49</v>
      </c>
      <c r="J24" s="33">
        <f t="shared" si="1"/>
        <v>0.183</v>
      </c>
      <c r="K24" s="30">
        <v>2</v>
      </c>
      <c r="L24" s="45"/>
      <c r="N24">
        <v>7802</v>
      </c>
    </row>
    <row r="25" spans="2:14" ht="12.75">
      <c r="B25" s="30"/>
      <c r="C25" s="31" t="str">
        <f>VLOOKUP(N25,'[1]LEDEN'!A:E,2,FALSE)</f>
        <v>DOUCHAMPS Olivier</v>
      </c>
      <c r="D25" s="32"/>
      <c r="E25" s="32"/>
      <c r="F25" s="30">
        <v>0</v>
      </c>
      <c r="G25" s="30"/>
      <c r="H25" s="30">
        <v>11</v>
      </c>
      <c r="I25" s="30">
        <v>58</v>
      </c>
      <c r="J25" s="33">
        <f t="shared" si="1"/>
        <v>0.189</v>
      </c>
      <c r="K25" s="30">
        <v>2</v>
      </c>
      <c r="L25" s="45"/>
      <c r="N25">
        <v>7802</v>
      </c>
    </row>
    <row r="26" spans="2:12" ht="12.75" customHeight="1" hidden="1">
      <c r="B26" s="30"/>
      <c r="C26" s="31" t="e">
        <f>VLOOKUP(N26,'[1]LEDEN'!A:E,2,FALSE)</f>
        <v>#N/A</v>
      </c>
      <c r="D26" s="32"/>
      <c r="E26" s="32"/>
      <c r="F26" s="30"/>
      <c r="G26" s="30"/>
      <c r="H26" s="30">
        <f>G26*0.9082</f>
        <v>0</v>
      </c>
      <c r="I26" s="30"/>
      <c r="J26" s="33" t="e">
        <f t="shared" si="1"/>
        <v>#DIV/0!</v>
      </c>
      <c r="K26" s="30"/>
      <c r="L26" s="45"/>
    </row>
    <row r="27" spans="2:12" ht="12.75" customHeight="1" hidden="1">
      <c r="B27" s="30"/>
      <c r="C27" s="31" t="e">
        <f>VLOOKUP(N27,'[1]LEDEN'!A:E,2,FALSE)</f>
        <v>#N/A</v>
      </c>
      <c r="D27" s="32"/>
      <c r="E27" s="32"/>
      <c r="F27" s="30"/>
      <c r="G27" s="30"/>
      <c r="H27" s="30">
        <f>G27*0.9082</f>
        <v>0</v>
      </c>
      <c r="I27" s="30"/>
      <c r="J27" s="33" t="e">
        <f t="shared" si="1"/>
        <v>#DIV/0!</v>
      </c>
      <c r="K27" s="30"/>
      <c r="L27" s="45"/>
    </row>
    <row r="28" spans="1:12" ht="12.75">
      <c r="A28" s="36"/>
      <c r="B28" s="37"/>
      <c r="C28" s="36"/>
      <c r="D28" s="36"/>
      <c r="E28" s="36" t="s">
        <v>22</v>
      </c>
      <c r="F28" s="39">
        <f>SUM(F22:F27)</f>
        <v>2</v>
      </c>
      <c r="G28" s="39">
        <f>SUM(G22:G27)</f>
        <v>0</v>
      </c>
      <c r="H28" s="39">
        <f>SUM(H22:H27)</f>
        <v>51</v>
      </c>
      <c r="I28" s="39">
        <f>SUM(I22:I27)</f>
        <v>215</v>
      </c>
      <c r="J28" s="40">
        <f t="shared" si="1"/>
        <v>0.237</v>
      </c>
      <c r="K28" s="39">
        <f>MAX(K22:K27)</f>
        <v>5</v>
      </c>
      <c r="L28" s="41"/>
    </row>
    <row r="29" spans="1:12" ht="7.5" customHeight="1" thickBot="1">
      <c r="A29" s="43"/>
      <c r="B29" s="44"/>
      <c r="C29" s="43"/>
      <c r="D29" s="43"/>
      <c r="E29" s="43"/>
      <c r="F29" s="44"/>
      <c r="G29" s="44"/>
      <c r="H29" s="44"/>
      <c r="I29" s="44"/>
      <c r="J29" s="44"/>
      <c r="K29" s="44"/>
      <c r="L29" s="43"/>
    </row>
    <row r="30" ht="3.75" customHeight="1"/>
    <row r="32" spans="2:13" ht="15">
      <c r="B32" s="46" t="s">
        <v>23</v>
      </c>
      <c r="C32" s="47"/>
      <c r="D32" s="46"/>
      <c r="E32" s="47"/>
      <c r="F32" s="47"/>
      <c r="G32" s="47"/>
      <c r="H32" s="47"/>
      <c r="I32" s="46" t="s">
        <v>24</v>
      </c>
      <c r="J32" s="46"/>
      <c r="K32" s="46"/>
      <c r="L32" s="47"/>
      <c r="M32" s="47"/>
    </row>
    <row r="33" spans="2:13" ht="15">
      <c r="B33" s="48"/>
      <c r="C33" s="47"/>
      <c r="D33" s="48"/>
      <c r="E33" s="47"/>
      <c r="F33" s="47"/>
      <c r="G33" s="47"/>
      <c r="H33" s="47"/>
      <c r="I33" s="46" t="s">
        <v>25</v>
      </c>
      <c r="J33" s="46"/>
      <c r="K33" s="46"/>
      <c r="L33" s="47"/>
      <c r="M33" s="47"/>
    </row>
    <row r="34" spans="2:13" ht="15">
      <c r="B34" s="46" t="s">
        <v>26</v>
      </c>
      <c r="C34" s="49"/>
      <c r="D34" s="48"/>
      <c r="E34" s="50">
        <v>7802</v>
      </c>
      <c r="F34" s="47"/>
      <c r="G34" s="47"/>
      <c r="H34" s="47"/>
      <c r="I34" s="47"/>
      <c r="J34" s="47"/>
      <c r="K34" s="47"/>
      <c r="L34" s="47"/>
      <c r="M34" s="47"/>
    </row>
    <row r="35" spans="2:13" ht="15">
      <c r="B35" s="51" t="s">
        <v>27</v>
      </c>
      <c r="C35" s="52"/>
      <c r="D35" s="53"/>
      <c r="E35" s="47"/>
      <c r="F35" s="47"/>
      <c r="G35" s="47"/>
      <c r="H35" s="47"/>
      <c r="I35" s="47"/>
      <c r="J35" s="47"/>
      <c r="K35" s="47"/>
      <c r="L35" s="47"/>
      <c r="M35" s="47"/>
    </row>
    <row r="36" spans="2:13" ht="12.75">
      <c r="B36" s="54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</row>
    <row r="37" spans="2:13" ht="12.75">
      <c r="B37" s="54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</row>
    <row r="38" spans="2:13" ht="15.75">
      <c r="B38" s="54"/>
      <c r="C38" s="55">
        <v>40967</v>
      </c>
      <c r="D38" s="55"/>
      <c r="E38" s="47"/>
      <c r="F38" s="47"/>
      <c r="G38" s="47"/>
      <c r="H38" s="47"/>
      <c r="I38" s="56" t="s">
        <v>28</v>
      </c>
      <c r="J38" s="57" t="s">
        <v>29</v>
      </c>
      <c r="K38" s="57"/>
      <c r="L38" s="57"/>
      <c r="M38" s="57"/>
    </row>
  </sheetData>
  <sheetProtection/>
  <mergeCells count="8">
    <mergeCell ref="C38:D38"/>
    <mergeCell ref="J38:M38"/>
    <mergeCell ref="C3:D3"/>
    <mergeCell ref="F3:I3"/>
    <mergeCell ref="K3:M3"/>
    <mergeCell ref="L11:L15"/>
    <mergeCell ref="L23:L27"/>
    <mergeCell ref="B35:D35"/>
  </mergeCells>
  <printOptions/>
  <pageMargins left="0.3937007874015748" right="0" top="0.9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2012-02-29T15:02:59Z</dcterms:created>
  <dcterms:modified xsi:type="dcterms:W3CDTF">2012-02-29T15:03:31Z</dcterms:modified>
  <cp:category/>
  <cp:version/>
  <cp:contentType/>
  <cp:contentStatus/>
</cp:coreProperties>
</file>