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'distrf3'!$A$1:$M$57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<sst xmlns="http://schemas.openxmlformats.org/spreadsheetml/2006/main" count="63" uniqueCount="30">
  <si>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</si>
  <si>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</si>
  <si>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</si>
  <si>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</si>
  <si>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</si>
  <si>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</si>
  <si>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</si>
  <si>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</si>
  <si>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</si>
  <si>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</si>
  <si>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</si>
  <si>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</si>
  <si>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</si>
  <si>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</si>
  <si>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</si>
  <si>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</si>
  <si>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Caram.</t>
  </si>
  <si>
    <t>Beurten</t>
  </si>
  <si>
    <t>Gemiddelde</t>
  </si>
  <si>
    <t>Serie</t>
  </si>
  <si>
    <t>Pl.</t>
  </si>
  <si>
    <t>PROM 2° Kl</t>
  </si>
  <si>
    <t>Totaal</t>
  </si>
  <si>
    <t>OG</t>
  </si>
  <si>
    <t xml:space="preserve">GEW. FINALE : </t>
  </si>
  <si>
    <t>DISTRICT DENDERSTREEK</t>
  </si>
  <si>
    <t>14/15.04.2012</t>
  </si>
  <si>
    <t>HACKE,Jean-Marie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</si>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</sst>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40957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HACKE Jean-Marie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 t="str">
        <f>VLOOKUP(L7,'[1]LEDEN'!A:E,3,FALSE)</f>
        <v>K.Br</v>
      </c>
      <c r="I7" s="23"/>
      <c r="J7" s="23"/>
      <c r="K7" s="23"/>
      <c r="L7" s="26">
        <v>7795</v>
      </c>
    </row>
    <row r="8" ht="6" customHeight="1"/>
    <row r="9" spans="6:12" ht="12.75">
      <c r="F9" s="27" t="s">
        <v>14</v>
      </c>
      <c r="G9" s="28" t="s">
        <v>15</v>
      </c>
      <c r="H9" s="28" t="s">
        <v>16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STUYVAERT Marijn</v>
      </c>
      <c r="D10" s="33"/>
      <c r="E10" s="33"/>
      <c r="F10" s="31">
        <v>2</v>
      </c>
      <c r="G10" s="31"/>
      <c r="H10" s="31">
        <v>22</v>
      </c>
      <c r="I10" s="31">
        <v>37</v>
      </c>
      <c r="J10" s="34">
        <f>ROUNDDOWN(H10/I10,3)</f>
        <v>0.594</v>
      </c>
      <c r="K10" s="31">
        <v>5</v>
      </c>
      <c r="L10" s="35"/>
      <c r="N10">
        <v>8454</v>
      </c>
    </row>
    <row r="11" spans="2:14" ht="15" customHeight="1">
      <c r="B11" s="31">
        <v>2</v>
      </c>
      <c r="C11" s="32" t="str">
        <f>VLOOKUP(N11,'[1]LEDEN'!A:E,2,FALSE)</f>
        <v>VANHECKE Rik</v>
      </c>
      <c r="D11" s="33"/>
      <c r="E11" s="33"/>
      <c r="F11" s="31">
        <v>2</v>
      </c>
      <c r="G11" s="31"/>
      <c r="H11" s="31">
        <v>22</v>
      </c>
      <c r="I11" s="31">
        <v>46</v>
      </c>
      <c r="J11" s="34">
        <f>ROUNDDOWN(H11/I11,3)</f>
        <v>0.478</v>
      </c>
      <c r="K11" s="31">
        <v>4</v>
      </c>
      <c r="L11" s="36">
        <v>1</v>
      </c>
      <c r="N11">
        <v>4241</v>
      </c>
    </row>
    <row r="12" spans="2:14" ht="15" customHeight="1">
      <c r="B12" s="31">
        <v>3</v>
      </c>
      <c r="C12" s="32" t="str">
        <f>VLOOKUP(N12,'[1]LEDEN'!A:E,2,FALSE)</f>
        <v>DEVROE Eddy</v>
      </c>
      <c r="D12" s="33"/>
      <c r="E12" s="33"/>
      <c r="F12" s="31">
        <v>2</v>
      </c>
      <c r="G12" s="31"/>
      <c r="H12" s="31">
        <v>22</v>
      </c>
      <c r="I12" s="31">
        <v>28</v>
      </c>
      <c r="J12" s="34">
        <f>ROUNDDOWN(H12/I12,3)</f>
        <v>0.785</v>
      </c>
      <c r="K12" s="31">
        <v>3</v>
      </c>
      <c r="L12" s="36"/>
      <c r="N12">
        <v>4150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9" t="s">
        <v>21</v>
      </c>
      <c r="D14" s="37"/>
      <c r="E14" s="37" t="s">
        <v>22</v>
      </c>
      <c r="F14" s="40">
        <f>SUM(F10:F13)</f>
        <v>6</v>
      </c>
      <c r="G14" s="40">
        <f>SUM(G10:G13)</f>
        <v>0</v>
      </c>
      <c r="H14" s="40">
        <f>SUM(H10:H13)</f>
        <v>66</v>
      </c>
      <c r="I14" s="40">
        <f>SUM(I10:I13)</f>
        <v>111</v>
      </c>
      <c r="J14" s="41">
        <f>ROUNDDOWN(H14/I14,3)</f>
        <v>0.594</v>
      </c>
      <c r="K14" s="40">
        <f>MAX(K10:K13)</f>
        <v>5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VANHECKE Rik</v>
      </c>
      <c r="C17" s="23"/>
      <c r="D17" s="23"/>
      <c r="E17" s="23"/>
      <c r="F17" s="23" t="s">
        <v>13</v>
      </c>
      <c r="G17" s="25" t="str">
        <f>VLOOKUP(L17,'[1]LEDEN'!A:E,3,FALSE)</f>
        <v>K.Br</v>
      </c>
      <c r="H17" s="25" t="str">
        <f>VLOOKUP(L17,'[1]LEDEN'!A:E,3,FALSE)</f>
        <v>K.Br</v>
      </c>
      <c r="I17" s="23"/>
      <c r="J17" s="23"/>
      <c r="K17" s="23"/>
      <c r="L17" s="26">
        <v>4241</v>
      </c>
    </row>
    <row r="18" ht="6" customHeight="1"/>
    <row r="19" spans="6:12" ht="12.75">
      <c r="F19" s="27" t="s">
        <v>14</v>
      </c>
      <c r="G19" s="28" t="s">
        <v>15</v>
      </c>
      <c r="H19" s="28" t="s">
        <v>16</v>
      </c>
      <c r="I19" s="29" t="s">
        <v>17</v>
      </c>
      <c r="J19" s="30" t="s">
        <v>18</v>
      </c>
      <c r="K19" s="28" t="s">
        <v>19</v>
      </c>
      <c r="L19" s="28" t="s">
        <v>20</v>
      </c>
    </row>
    <row r="20" spans="2:14" ht="12.75">
      <c r="B20" s="31">
        <v>1</v>
      </c>
      <c r="C20" s="32" t="str">
        <f>VLOOKUP(N20,'[1]LEDEN'!A:E,2,FALSE)</f>
        <v>DEVROE Eddy</v>
      </c>
      <c r="D20" s="33"/>
      <c r="E20" s="33"/>
      <c r="F20" s="31">
        <v>0</v>
      </c>
      <c r="G20" s="31"/>
      <c r="H20" s="31">
        <v>18</v>
      </c>
      <c r="I20" s="31">
        <v>70</v>
      </c>
      <c r="J20" s="34">
        <f>ROUNDDOWN(H20/I20,3)</f>
        <v>0.257</v>
      </c>
      <c r="K20" s="31">
        <v>2</v>
      </c>
      <c r="L20" s="35"/>
      <c r="N20">
        <v>4150</v>
      </c>
    </row>
    <row r="21" spans="2:14" ht="12.75">
      <c r="B21" s="31">
        <v>2</v>
      </c>
      <c r="C21" s="32" t="str">
        <f>VLOOKUP(N21,'[1]LEDEN'!A:E,2,FALSE)</f>
        <v>HACKE Jean-Marie</v>
      </c>
      <c r="D21" s="33"/>
      <c r="E21" s="33"/>
      <c r="F21" s="31">
        <v>0</v>
      </c>
      <c r="G21" s="31"/>
      <c r="H21" s="31">
        <v>14</v>
      </c>
      <c r="I21" s="31">
        <v>46</v>
      </c>
      <c r="J21" s="34">
        <f>ROUNDDOWN(H21/I21,3)</f>
        <v>0.304</v>
      </c>
      <c r="K21" s="31">
        <v>3</v>
      </c>
      <c r="L21" s="46">
        <v>4</v>
      </c>
      <c r="N21">
        <v>7795</v>
      </c>
    </row>
    <row r="22" spans="2:14" ht="12.75">
      <c r="B22" s="31">
        <v>3</v>
      </c>
      <c r="C22" s="32" t="str">
        <f>VLOOKUP(N22,'[1]LEDEN'!A:E,2,FALSE)</f>
        <v>STUYVAERT Marijn</v>
      </c>
      <c r="D22" s="33"/>
      <c r="E22" s="33"/>
      <c r="F22" s="31">
        <v>0</v>
      </c>
      <c r="G22" s="31"/>
      <c r="H22" s="31">
        <v>20</v>
      </c>
      <c r="I22" s="31">
        <v>58</v>
      </c>
      <c r="J22" s="34">
        <f>ROUNDDOWN(H22/I22,3)</f>
        <v>0.344</v>
      </c>
      <c r="K22" s="31">
        <v>3</v>
      </c>
      <c r="L22" s="46"/>
      <c r="N22">
        <v>8454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ROUNDDOWN(H23/I23,3)</f>
        <v>#DIV/0!</v>
      </c>
      <c r="K23" s="31"/>
      <c r="L23" s="46"/>
    </row>
    <row r="24" spans="1:12" ht="12.75">
      <c r="A24" s="37"/>
      <c r="B24" s="38"/>
      <c r="C24" s="47" t="s">
        <v>23</v>
      </c>
      <c r="D24" s="37"/>
      <c r="E24" s="37" t="s">
        <v>22</v>
      </c>
      <c r="F24" s="40">
        <f>SUM(F20:F23)</f>
        <v>0</v>
      </c>
      <c r="G24" s="40">
        <f>SUM(G20:G23)</f>
        <v>0</v>
      </c>
      <c r="H24" s="40">
        <f>SUM(H20:H23)</f>
        <v>52</v>
      </c>
      <c r="I24" s="40">
        <f>SUM(I20:I23)</f>
        <v>174</v>
      </c>
      <c r="J24" s="41">
        <f>ROUNDDOWN(H24/I24,3)</f>
        <v>0.298</v>
      </c>
      <c r="K24" s="40">
        <f>MAX(K20:K23)</f>
        <v>3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DEVROE Eddy</v>
      </c>
      <c r="C27" s="23"/>
      <c r="D27" s="23"/>
      <c r="E27" s="23"/>
      <c r="F27" s="48" t="s">
        <v>13</v>
      </c>
      <c r="G27" s="49" t="str">
        <f>VLOOKUP(L27,'[1]LEDEN'!A:E,3,FALSE)</f>
        <v>K.Br</v>
      </c>
      <c r="H27" s="25" t="str">
        <f>VLOOKUP(L27,'[1]LEDEN'!A:E,3,FALSE)</f>
        <v>K.Br</v>
      </c>
      <c r="I27" s="48"/>
      <c r="J27" s="48"/>
      <c r="K27" s="48"/>
      <c r="L27" s="26">
        <v>4150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 t="s">
        <v>15</v>
      </c>
      <c r="H29" s="28" t="s">
        <v>16</v>
      </c>
      <c r="I29" s="28" t="s">
        <v>17</v>
      </c>
      <c r="J29" s="30" t="s">
        <v>18</v>
      </c>
      <c r="K29" s="28" t="s">
        <v>19</v>
      </c>
      <c r="L29" s="28" t="s">
        <v>20</v>
      </c>
    </row>
    <row r="30" spans="2:14" ht="12.75">
      <c r="B30" s="31">
        <v>1</v>
      </c>
      <c r="C30" s="32" t="str">
        <f>VLOOKUP(N30,'[1]LEDEN'!A:E,2,FALSE)</f>
        <v>VANHECKE Rik</v>
      </c>
      <c r="D30" s="33"/>
      <c r="E30" s="33"/>
      <c r="F30" s="31">
        <v>2</v>
      </c>
      <c r="G30" s="31"/>
      <c r="H30" s="31">
        <v>22</v>
      </c>
      <c r="I30" s="31">
        <v>70</v>
      </c>
      <c r="J30" s="34">
        <f>ROUNDDOWN(H30/I30,3)</f>
        <v>0.314</v>
      </c>
      <c r="K30" s="31">
        <v>2</v>
      </c>
      <c r="L30" s="35"/>
      <c r="N30">
        <v>4241</v>
      </c>
    </row>
    <row r="31" spans="2:14" ht="12.75">
      <c r="B31" s="31">
        <v>2</v>
      </c>
      <c r="C31" s="32" t="str">
        <f>VLOOKUP(N31,'[1]LEDEN'!A:E,2,FALSE)</f>
        <v>STUYVAERT Marijn</v>
      </c>
      <c r="D31" s="33"/>
      <c r="E31" s="33"/>
      <c r="F31" s="31">
        <v>0</v>
      </c>
      <c r="G31" s="31"/>
      <c r="H31" s="31">
        <v>20</v>
      </c>
      <c r="I31" s="31">
        <v>56</v>
      </c>
      <c r="J31" s="34">
        <f>ROUNDDOWN(H31/I31,3)</f>
        <v>0.357</v>
      </c>
      <c r="K31" s="31">
        <v>3</v>
      </c>
      <c r="L31" s="46">
        <v>3</v>
      </c>
      <c r="N31">
        <v>8454</v>
      </c>
    </row>
    <row r="32" spans="2:14" ht="12.75">
      <c r="B32" s="31">
        <v>3</v>
      </c>
      <c r="C32" s="32" t="str">
        <f>VLOOKUP(N32,'[1]LEDEN'!A:E,2,FALSE)</f>
        <v>HACKE Jean-Marie</v>
      </c>
      <c r="D32" s="33"/>
      <c r="E32" s="33"/>
      <c r="F32" s="31">
        <v>0</v>
      </c>
      <c r="G32" s="31"/>
      <c r="H32" s="31">
        <v>11</v>
      </c>
      <c r="I32" s="31">
        <v>28</v>
      </c>
      <c r="J32" s="34">
        <f>ROUNDDOWN(H32/I32,3)</f>
        <v>0.392</v>
      </c>
      <c r="K32" s="31">
        <v>2</v>
      </c>
      <c r="L32" s="46"/>
      <c r="N32">
        <v>7795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ROUNDDOWN(H33/I33,3)</f>
        <v>#DIV/0!</v>
      </c>
      <c r="K33" s="31"/>
      <c r="L33" s="46"/>
    </row>
    <row r="34" spans="1:12" ht="12.75">
      <c r="A34" s="37"/>
      <c r="B34" s="38"/>
      <c r="C34" s="47" t="s">
        <v>23</v>
      </c>
      <c r="D34" s="37"/>
      <c r="E34" s="37" t="s">
        <v>22</v>
      </c>
      <c r="F34" s="40">
        <f>SUM(F30:F33)</f>
        <v>2</v>
      </c>
      <c r="G34" s="40">
        <f>SUM(G30:G33)</f>
        <v>0</v>
      </c>
      <c r="H34" s="40">
        <f>SUM(H30:H33)</f>
        <v>53</v>
      </c>
      <c r="I34" s="40">
        <f>SUM(I30:I33)</f>
        <v>154</v>
      </c>
      <c r="J34" s="41">
        <f>ROUNDDOWN(H34/I34,3)</f>
        <v>0.344</v>
      </c>
      <c r="K34" s="40">
        <f>MAX(K30:K33)</f>
        <v>3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STUYVAERT Marijn</v>
      </c>
      <c r="C37" s="23"/>
      <c r="D37" s="23"/>
      <c r="E37" s="23"/>
      <c r="F37" s="48" t="s">
        <v>13</v>
      </c>
      <c r="G37" s="49" t="str">
        <f>VLOOKUP(L37,'[1]LEDEN'!A:E,3,FALSE)</f>
        <v>K.Br</v>
      </c>
      <c r="H37" s="25" t="str">
        <f>VLOOKUP(L37,'[1]LEDEN'!A:E,3,FALSE)</f>
        <v>K.Br</v>
      </c>
      <c r="I37" s="48"/>
      <c r="J37" s="48"/>
      <c r="K37" s="48"/>
      <c r="L37" s="26">
        <v>8454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 t="s">
        <v>15</v>
      </c>
      <c r="H39" s="28" t="s">
        <v>16</v>
      </c>
      <c r="I39" s="28" t="s">
        <v>17</v>
      </c>
      <c r="J39" s="30" t="s">
        <v>18</v>
      </c>
      <c r="K39" s="28" t="s">
        <v>19</v>
      </c>
      <c r="L39" s="28" t="s">
        <v>20</v>
      </c>
    </row>
    <row r="40" spans="2:14" ht="12.75">
      <c r="B40" s="31">
        <v>1</v>
      </c>
      <c r="C40" s="32" t="str">
        <f>VLOOKUP(N40,'[1]LEDEN'!A:E,2,FALSE)</f>
        <v>HACKE Jean-Marie</v>
      </c>
      <c r="D40" s="33"/>
      <c r="E40" s="33"/>
      <c r="F40" s="31">
        <v>0</v>
      </c>
      <c r="G40" s="31"/>
      <c r="H40" s="31">
        <v>5</v>
      </c>
      <c r="I40" s="31">
        <v>37</v>
      </c>
      <c r="J40" s="34">
        <f>ROUNDDOWN(H40/I40,3)</f>
        <v>0.135</v>
      </c>
      <c r="K40" s="31">
        <v>2</v>
      </c>
      <c r="L40" s="35"/>
      <c r="N40">
        <v>7795</v>
      </c>
    </row>
    <row r="41" spans="2:14" ht="12.75">
      <c r="B41" s="31">
        <v>2</v>
      </c>
      <c r="C41" s="32" t="str">
        <f>VLOOKUP(N41,'[1]LEDEN'!A:E,2,FALSE)</f>
        <v>DEVROE Eddy</v>
      </c>
      <c r="D41" s="33"/>
      <c r="E41" s="33"/>
      <c r="F41" s="31">
        <v>2</v>
      </c>
      <c r="G41" s="31"/>
      <c r="H41" s="31">
        <v>22</v>
      </c>
      <c r="I41" s="31">
        <v>56</v>
      </c>
      <c r="J41" s="34">
        <f>ROUNDDOWN(H41/I41,3)</f>
        <v>0.392</v>
      </c>
      <c r="K41" s="31">
        <v>2</v>
      </c>
      <c r="L41" s="46">
        <v>2</v>
      </c>
      <c r="N41">
        <v>4150</v>
      </c>
    </row>
    <row r="42" spans="2:14" ht="12.75">
      <c r="B42" s="31">
        <v>3</v>
      </c>
      <c r="C42" s="32" t="str">
        <f>VLOOKUP(N42,'[1]LEDEN'!A:E,2,FALSE)</f>
        <v>VANHECKE Rik</v>
      </c>
      <c r="D42" s="33"/>
      <c r="E42" s="33"/>
      <c r="F42" s="31">
        <v>2</v>
      </c>
      <c r="G42" s="31"/>
      <c r="H42" s="31">
        <v>22</v>
      </c>
      <c r="I42" s="31">
        <v>58</v>
      </c>
      <c r="J42" s="34">
        <f>ROUNDDOWN(H42/I42,3)</f>
        <v>0.379</v>
      </c>
      <c r="K42" s="31">
        <v>3</v>
      </c>
      <c r="L42" s="46"/>
      <c r="N42">
        <v>4241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ROUNDDOWN(H43/I43,3)</f>
        <v>#DIV/0!</v>
      </c>
      <c r="K43" s="31"/>
      <c r="L43" s="46"/>
    </row>
    <row r="44" spans="1:12" ht="12.75">
      <c r="A44" s="37"/>
      <c r="B44" s="38"/>
      <c r="C44" s="47" t="s">
        <v>23</v>
      </c>
      <c r="D44" s="37"/>
      <c r="E44" s="37" t="s">
        <v>22</v>
      </c>
      <c r="F44" s="40">
        <f>SUM(F40:F43)</f>
        <v>4</v>
      </c>
      <c r="G44" s="40">
        <f>SUM(G40:G43)</f>
        <v>0</v>
      </c>
      <c r="H44" s="40">
        <f>SUM(H40:H43)</f>
        <v>49</v>
      </c>
      <c r="I44" s="40">
        <f>SUM(I40:I43)</f>
        <v>151</v>
      </c>
      <c r="J44" s="41">
        <f>ROUNDDOWN(H44/I44,3)</f>
        <v>0.324</v>
      </c>
      <c r="K44" s="40">
        <f>MAX(K40:K43)</f>
        <v>3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2:13" s="50" customFormat="1" ht="15">
      <c r="B48" s="51" t="s">
        <v>24</v>
      </c>
      <c r="C48" s="52"/>
      <c r="D48" s="51"/>
      <c r="E48" s="52"/>
      <c r="F48" s="52"/>
      <c r="G48" s="52"/>
      <c r="H48" s="52"/>
      <c r="I48" s="51" t="s">
        <v>25</v>
      </c>
      <c r="J48" s="51"/>
      <c r="K48" s="51"/>
      <c r="L48" s="52"/>
      <c r="M48" s="52"/>
    </row>
    <row r="49" spans="2:13" s="50" customFormat="1" ht="15">
      <c r="B49" s="53"/>
      <c r="C49" s="52"/>
      <c r="D49" s="53"/>
      <c r="E49" s="52"/>
      <c r="F49" s="52"/>
      <c r="G49" s="52"/>
      <c r="H49" s="52"/>
      <c r="I49" s="51" t="s">
        <v>26</v>
      </c>
      <c r="J49" s="51"/>
      <c r="K49" s="51"/>
      <c r="L49" s="52"/>
      <c r="M49" s="52"/>
    </row>
    <row r="50" spans="2:13" s="50" customFormat="1" ht="15">
      <c r="B50" s="51" t="s">
        <v>27</v>
      </c>
      <c r="C50" s="52"/>
      <c r="D50" s="53"/>
      <c r="E50" s="54">
        <v>7795</v>
      </c>
      <c r="F50" s="52"/>
      <c r="G50" s="52"/>
      <c r="H50" s="52"/>
      <c r="I50" s="52"/>
      <c r="J50" s="52"/>
      <c r="K50" s="52"/>
      <c r="L50" s="52"/>
      <c r="M50" s="52"/>
    </row>
    <row r="51" spans="2:13" s="50" customFormat="1" ht="15">
      <c r="B51" s="55" t="s">
        <v>8</v>
      </c>
      <c r="C51" s="56"/>
      <c r="D51" s="57"/>
      <c r="E51" s="52"/>
      <c r="F51" s="52"/>
      <c r="G51" s="52"/>
      <c r="H51" s="52"/>
      <c r="I51" s="52"/>
      <c r="J51" s="52"/>
      <c r="K51" s="52"/>
      <c r="L51" s="52"/>
      <c r="M51" s="52"/>
    </row>
    <row r="52" spans="2:13" s="50" customFormat="1" ht="12.75">
      <c r="B52" s="58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s="50" customFormat="1" ht="12.75">
      <c r="B53" s="58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2:13" s="50" customFormat="1" ht="15.75">
      <c r="B54" s="58"/>
      <c r="C54" s="59">
        <v>40957</v>
      </c>
      <c r="D54" s="59"/>
      <c r="E54" s="52"/>
      <c r="F54" s="52"/>
      <c r="G54" s="52"/>
      <c r="H54" s="52"/>
      <c r="I54" s="60" t="s">
        <v>28</v>
      </c>
      <c r="J54" s="61" t="s">
        <v>29</v>
      </c>
      <c r="K54" s="61"/>
      <c r="L54" s="61"/>
      <c r="M54" s="61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2012-02-18T20:49:01Z</dcterms:created>
  <dcterms:modified xsi:type="dcterms:W3CDTF">2012-02-18T20:50:05Z</dcterms:modified>
  <cp:category/>
  <cp:version/>
  <cp:contentType/>
  <cp:contentStatus/>
</cp:coreProperties>
</file>