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915" windowHeight="11010" activeTab="0"/>
  </bookViews>
  <sheets>
    <sheet name="distrf2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'distrf2'!$A$1:$M$58</definedName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<sst xmlns="http://schemas.openxmlformats.org/spreadsheetml/2006/main" count="60" uniqueCount="30">
  <si>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</si>
  <si>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</si>
  <si>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</si>
  <si>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</si>
  <si>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BANDSTOTEN</t>
  </si>
  <si>
    <t xml:space="preserve">        KLEIN</t>
  </si>
  <si>
    <t>datum:</t>
  </si>
  <si>
    <t>12.12.11/04.01.12</t>
  </si>
  <si>
    <t>Lokaal:</t>
  </si>
  <si>
    <t>K.Br. &amp; OBA</t>
  </si>
  <si>
    <t xml:space="preserve">District : </t>
  </si>
  <si>
    <t>BRUGGE-ZEEKUST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</si>
  <si>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</si>
  <si>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</si>
  <si>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</si>
  <si>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</si>
  <si>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</si>
  <si>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</si>
  <si>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</si>
  <si>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</si>
  <si>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</si>
  <si>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</si>
  <si>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</si>
  <si>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 xml:space="preserve">GEW. FINALE : </t>
  </si>
  <si>
    <t>DISTRICT BRUGGE-ZEEKUST</t>
  </si>
  <si>
    <t>17/18.03.2012</t>
  </si>
  <si>
    <t>PLOVIE Herbert</t>
  </si>
  <si>
    <t>OOSTENDSE BA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</si>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</sst>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31" borderId="7" applyNumberFormat="0" applyFont="0" applyAlignment="0" applyProtection="0"/>
    <xf numFmtId="0" fontId="42" fillId="32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8" fillId="33" borderId="10" xfId="56" applyFont="1" applyFill="1" applyBorder="1" applyAlignment="1">
      <alignment vertical="center"/>
      <protection/>
    </xf>
    <xf numFmtId="0" fontId="0" fillId="33" borderId="11" xfId="56" applyFill="1" applyBorder="1" applyAlignment="1">
      <alignment horizontal="center" vertical="center"/>
      <protection/>
    </xf>
    <xf numFmtId="0" fontId="0" fillId="33" borderId="11" xfId="56" applyFill="1" applyBorder="1" applyAlignment="1">
      <alignment vertical="center"/>
      <protection/>
    </xf>
    <xf numFmtId="0" fontId="19" fillId="33" borderId="11" xfId="56" applyFont="1" applyFill="1" applyBorder="1" applyAlignment="1">
      <alignment vertical="center"/>
      <protection/>
    </xf>
    <xf numFmtId="0" fontId="18" fillId="33" borderId="12" xfId="56" applyFont="1" applyFill="1" applyBorder="1" applyAlignment="1">
      <alignment horizontal="right" vertical="center"/>
      <protection/>
    </xf>
    <xf numFmtId="0" fontId="0" fillId="0" borderId="0" xfId="56">
      <alignment/>
      <protection/>
    </xf>
    <xf numFmtId="0" fontId="0" fillId="33" borderId="13" xfId="56" applyFill="1" applyBorder="1" applyAlignment="1">
      <alignment vertical="center"/>
      <protection/>
    </xf>
    <xf numFmtId="0" fontId="0" fillId="33" borderId="0" xfId="56" applyFill="1" applyBorder="1" applyAlignment="1">
      <alignment horizontal="center" vertical="center"/>
      <protection/>
    </xf>
    <xf numFmtId="0" fontId="0" fillId="33" borderId="0" xfId="56" applyFill="1" applyBorder="1" applyAlignment="1">
      <alignment vertical="center"/>
      <protection/>
    </xf>
    <xf numFmtId="0" fontId="20" fillId="33" borderId="0" xfId="56" applyFont="1" applyFill="1" applyBorder="1" applyAlignment="1">
      <alignment vertical="center"/>
      <protection/>
    </xf>
    <xf numFmtId="0" fontId="0" fillId="33" borderId="14" xfId="56" applyFill="1" applyBorder="1" applyAlignment="1">
      <alignment vertical="center"/>
      <protection/>
    </xf>
    <xf numFmtId="15" fontId="20" fillId="33" borderId="0" xfId="56" applyNumberFormat="1" applyFont="1" applyFill="1" applyBorder="1" applyAlignment="1">
      <alignment horizontal="center" vertical="center"/>
      <protection/>
    </xf>
    <xf numFmtId="0" fontId="0" fillId="33" borderId="0" xfId="56" applyFill="1" applyBorder="1" applyAlignment="1">
      <alignment horizontal="left" vertical="center"/>
      <protection/>
    </xf>
    <xf numFmtId="0" fontId="21" fillId="33" borderId="0" xfId="56" applyFont="1" applyFill="1" applyBorder="1" applyAlignment="1">
      <alignment horizontal="left" vertical="center"/>
      <protection/>
    </xf>
    <xf numFmtId="0" fontId="0" fillId="33" borderId="0" xfId="56" applyFont="1" applyFill="1" applyBorder="1" applyAlignment="1">
      <alignment horizontal="right" vertical="center"/>
      <protection/>
    </xf>
    <xf numFmtId="0" fontId="22" fillId="33" borderId="0" xfId="56" applyFont="1" applyFill="1" applyBorder="1" applyAlignment="1">
      <alignment horizontal="left" vertical="center"/>
      <protection/>
    </xf>
    <xf numFmtId="0" fontId="22" fillId="33" borderId="14" xfId="56" applyFont="1" applyFill="1" applyBorder="1" applyAlignment="1">
      <alignment horizontal="left" vertical="center"/>
      <protection/>
    </xf>
    <xf numFmtId="0" fontId="0" fillId="33" borderId="15" xfId="56" applyFill="1" applyBorder="1" applyAlignment="1">
      <alignment vertical="center"/>
      <protection/>
    </xf>
    <xf numFmtId="0" fontId="0" fillId="33" borderId="16" xfId="56" applyFill="1" applyBorder="1" applyAlignment="1">
      <alignment horizontal="center" vertical="center"/>
      <protection/>
    </xf>
    <xf numFmtId="0" fontId="0" fillId="33" borderId="16" xfId="56" applyFill="1" applyBorder="1" applyAlignment="1">
      <alignment vertical="center"/>
      <protection/>
    </xf>
    <xf numFmtId="0" fontId="0" fillId="33" borderId="17" xfId="56" applyFill="1" applyBorder="1" applyAlignment="1">
      <alignment vertical="center"/>
      <protection/>
    </xf>
    <xf numFmtId="0" fontId="23" fillId="0" borderId="0" xfId="56" applyFont="1" applyAlignment="1">
      <alignment vertical="top"/>
      <protection/>
    </xf>
    <xf numFmtId="0" fontId="0" fillId="0" borderId="0" xfId="56" applyAlignment="1">
      <alignment horizontal="center"/>
      <protection/>
    </xf>
    <xf numFmtId="0" fontId="0" fillId="0" borderId="18" xfId="56" applyBorder="1">
      <alignment/>
      <protection/>
    </xf>
    <xf numFmtId="0" fontId="24" fillId="0" borderId="18" xfId="56" applyFont="1" applyBorder="1">
      <alignment/>
      <protection/>
    </xf>
    <xf numFmtId="0" fontId="24" fillId="0" borderId="18" xfId="56" applyFont="1" applyBorder="1" applyAlignment="1">
      <alignment horizontal="left"/>
      <protection/>
    </xf>
    <xf numFmtId="0" fontId="24" fillId="0" borderId="18" xfId="56" applyFont="1" applyBorder="1" quotePrefix="1">
      <alignment/>
      <protection/>
    </xf>
    <xf numFmtId="0" fontId="25" fillId="33" borderId="19" xfId="56" applyFont="1" applyFill="1" applyBorder="1">
      <alignment/>
      <protection/>
    </xf>
    <xf numFmtId="0" fontId="25" fillId="33" borderId="19" xfId="56" applyFont="1" applyFill="1" applyBorder="1" applyAlignment="1">
      <alignment horizontal="center"/>
      <protection/>
    </xf>
    <xf numFmtId="0" fontId="25" fillId="33" borderId="19" xfId="56" applyFont="1" applyFill="1" applyBorder="1" applyAlignment="1">
      <alignment horizontal="left"/>
      <protection/>
    </xf>
    <xf numFmtId="0" fontId="26" fillId="33" borderId="19" xfId="56" applyFont="1" applyFill="1" applyBorder="1" applyAlignment="1">
      <alignment horizontal="center"/>
      <protection/>
    </xf>
    <xf numFmtId="0" fontId="0" fillId="0" borderId="19" xfId="56" applyBorder="1" applyAlignment="1">
      <alignment horizontal="center"/>
      <protection/>
    </xf>
    <xf numFmtId="0" fontId="0" fillId="0" borderId="20" xfId="56" applyBorder="1">
      <alignment/>
      <protection/>
    </xf>
    <xf numFmtId="0" fontId="0" fillId="0" borderId="21" xfId="56" applyBorder="1">
      <alignment/>
      <protection/>
    </xf>
    <xf numFmtId="2" fontId="0" fillId="0" borderId="19" xfId="56" applyNumberFormat="1" applyBorder="1" applyAlignment="1">
      <alignment horizontal="center"/>
      <protection/>
    </xf>
    <xf numFmtId="0" fontId="0" fillId="0" borderId="22" xfId="56" applyBorder="1">
      <alignment/>
      <protection/>
    </xf>
    <xf numFmtId="0" fontId="27" fillId="0" borderId="23" xfId="56" applyFont="1" applyBorder="1" applyAlignment="1">
      <alignment horizontal="center" vertical="center"/>
      <protection/>
    </xf>
    <xf numFmtId="0" fontId="0" fillId="0" borderId="0" xfId="56" applyBorder="1">
      <alignment/>
      <protection/>
    </xf>
    <xf numFmtId="0" fontId="0" fillId="0" borderId="0" xfId="56" applyBorder="1" applyAlignment="1">
      <alignment horizontal="center"/>
      <protection/>
    </xf>
    <xf numFmtId="0" fontId="0" fillId="0" borderId="0" xfId="56" applyFont="1" applyBorder="1">
      <alignment/>
      <protection/>
    </xf>
    <xf numFmtId="0" fontId="28" fillId="0" borderId="19" xfId="56" applyFont="1" applyBorder="1" applyAlignment="1">
      <alignment horizontal="center"/>
      <protection/>
    </xf>
    <xf numFmtId="2" fontId="28" fillId="0" borderId="19" xfId="56" applyNumberFormat="1" applyFont="1" applyBorder="1" applyAlignment="1">
      <alignment horizontal="center"/>
      <protection/>
    </xf>
    <xf numFmtId="0" fontId="0" fillId="0" borderId="24" xfId="56" applyBorder="1">
      <alignment/>
      <protection/>
    </xf>
    <xf numFmtId="2" fontId="0" fillId="0" borderId="0" xfId="56" applyNumberFormat="1">
      <alignment/>
      <protection/>
    </xf>
    <xf numFmtId="0" fontId="0" fillId="0" borderId="25" xfId="56" applyBorder="1">
      <alignment/>
      <protection/>
    </xf>
    <xf numFmtId="0" fontId="0" fillId="0" borderId="25" xfId="56" applyBorder="1" applyAlignment="1">
      <alignment horizontal="center"/>
      <protection/>
    </xf>
    <xf numFmtId="0" fontId="27" fillId="34" borderId="23" xfId="56" applyFont="1" applyFill="1" applyBorder="1" applyAlignment="1">
      <alignment horizontal="center" vertical="center"/>
      <protection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30" fillId="0" borderId="0" xfId="55" applyNumberFormat="1" applyFont="1" applyAlignment="1">
      <alignment horizontal="center"/>
      <protection/>
    </xf>
    <xf numFmtId="0" fontId="30" fillId="0" borderId="0" xfId="55" applyFont="1">
      <alignment/>
      <protection/>
    </xf>
    <xf numFmtId="0" fontId="30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uitslag%20districtfinales%20bandstoten%20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BAND\U_DF_BD_KB_11_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kalenders%20districtfinales%20+%20uitslag%20voorronde\vrijspel%20KB\VL_V_%20exc%20vrij%20k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5">
          <cell r="A45">
            <v>4097</v>
          </cell>
          <cell r="B45" t="str">
            <v>VAN DE PUTTE Paul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Rudy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zoomScaleNormal="75" zoomScalePageLayoutView="0" workbookViewId="0" topLeftCell="A1">
      <selection activeCell="A48" sqref="A48:IV54"/>
    </sheetView>
  </sheetViews>
  <sheetFormatPr defaultColWidth="9.140625" defaultRowHeight="12.75"/>
  <cols>
    <col min="1" max="1" width="9.57421875" style="6" customWidth="1"/>
    <col min="2" max="2" width="3.140625" style="23" customWidth="1"/>
    <col min="3" max="3" width="6.7109375" style="6" customWidth="1"/>
    <col min="4" max="4" width="15.00390625" style="6" customWidth="1"/>
    <col min="5" max="5" width="8.8515625" style="6" customWidth="1"/>
    <col min="6" max="6" width="4.57421875" style="6" customWidth="1"/>
    <col min="7" max="8" width="8.140625" style="6" customWidth="1"/>
    <col min="9" max="9" width="7.28125" style="6" customWidth="1"/>
    <col min="10" max="10" width="8.140625" style="6" customWidth="1"/>
    <col min="11" max="11" width="6.57421875" style="6" customWidth="1"/>
    <col min="12" max="12" width="7.421875" style="6" customWidth="1"/>
    <col min="13" max="13" width="5.7109375" style="6" customWidth="1"/>
    <col min="14" max="16384" width="9.140625" style="6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9"/>
      <c r="K2" s="9"/>
      <c r="L2" s="10" t="s">
        <v>5</v>
      </c>
      <c r="M2" s="11"/>
    </row>
    <row r="3" spans="1:13" ht="17.25" customHeight="1">
      <c r="A3" s="7" t="s">
        <v>6</v>
      </c>
      <c r="B3" s="8"/>
      <c r="C3" s="12" t="s">
        <v>7</v>
      </c>
      <c r="D3" s="12"/>
      <c r="E3" s="13" t="s">
        <v>8</v>
      </c>
      <c r="F3" s="14" t="s">
        <v>9</v>
      </c>
      <c r="G3" s="14"/>
      <c r="H3" s="14"/>
      <c r="I3" s="14"/>
      <c r="J3" s="15" t="s">
        <v>10</v>
      </c>
      <c r="K3" s="16" t="s">
        <v>11</v>
      </c>
      <c r="L3" s="16"/>
      <c r="M3" s="17"/>
    </row>
    <row r="4" spans="1:13" ht="3.75" customHeight="1">
      <c r="A4" s="18"/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ht="10.5" customHeight="1">
      <c r="B5" s="22" t="s">
        <v>12</v>
      </c>
    </row>
    <row r="6" ht="10.5" customHeight="1"/>
    <row r="7" spans="1:12" ht="12.75">
      <c r="A7" s="24" t="s">
        <v>13</v>
      </c>
      <c r="B7" s="25" t="str">
        <f>VLOOKUP(L7,'[1]LEDEN'!A:E,2,FALSE)</f>
        <v>DEPOORTER Chris</v>
      </c>
      <c r="C7" s="24"/>
      <c r="D7" s="24"/>
      <c r="E7" s="24"/>
      <c r="F7" s="24" t="s">
        <v>14</v>
      </c>
      <c r="G7" s="26" t="str">
        <f>VLOOKUP(L7,'[1]LEDEN'!A:E,3,FALSE)</f>
        <v>DK</v>
      </c>
      <c r="H7" s="26"/>
      <c r="I7" s="24"/>
      <c r="J7" s="24"/>
      <c r="K7" s="24"/>
      <c r="L7" s="27">
        <v>4184</v>
      </c>
    </row>
    <row r="8" ht="6" customHeight="1"/>
    <row r="9" spans="6:12" ht="12.75">
      <c r="F9" s="28" t="s">
        <v>15</v>
      </c>
      <c r="G9" s="29" t="s">
        <v>16</v>
      </c>
      <c r="H9" s="29">
        <v>2.3</v>
      </c>
      <c r="I9" s="30" t="s">
        <v>17</v>
      </c>
      <c r="J9" s="31" t="s">
        <v>18</v>
      </c>
      <c r="K9" s="29" t="s">
        <v>19</v>
      </c>
      <c r="L9" s="29" t="s">
        <v>20</v>
      </c>
    </row>
    <row r="10" spans="2:14" ht="15" customHeight="1">
      <c r="B10" s="32">
        <v>1</v>
      </c>
      <c r="C10" s="33" t="str">
        <f>VLOOKUP(N10,'[1]LEDEN'!A:E,2,FALSE)</f>
        <v>SAVER André</v>
      </c>
      <c r="D10" s="34"/>
      <c r="E10" s="34"/>
      <c r="F10" s="32">
        <v>0</v>
      </c>
      <c r="G10" s="32"/>
      <c r="H10" s="32">
        <v>68</v>
      </c>
      <c r="I10" s="32">
        <v>26</v>
      </c>
      <c r="J10" s="35">
        <f>ROUNDDOWN(H10/I10,2)</f>
        <v>2.61</v>
      </c>
      <c r="K10" s="32">
        <v>9</v>
      </c>
      <c r="L10" s="36"/>
      <c r="N10" s="6">
        <v>5190</v>
      </c>
    </row>
    <row r="11" spans="2:14" ht="15" customHeight="1">
      <c r="B11" s="32">
        <v>2</v>
      </c>
      <c r="C11" s="33" t="str">
        <f>VLOOKUP(N11,'[1]LEDEN'!A:E,2,FALSE)</f>
        <v>PLOVIE Herbert</v>
      </c>
      <c r="D11" s="34"/>
      <c r="E11" s="34"/>
      <c r="F11" s="32">
        <v>2</v>
      </c>
      <c r="G11" s="32"/>
      <c r="H11" s="32">
        <v>80</v>
      </c>
      <c r="I11" s="32">
        <v>21</v>
      </c>
      <c r="J11" s="35">
        <f>ROUNDDOWN(H11/I11,2)</f>
        <v>3.8</v>
      </c>
      <c r="K11" s="32">
        <v>12</v>
      </c>
      <c r="L11" s="37">
        <v>3</v>
      </c>
      <c r="N11" s="6">
        <v>6456</v>
      </c>
    </row>
    <row r="12" spans="2:14" ht="15" customHeight="1">
      <c r="B12" s="32">
        <v>3</v>
      </c>
      <c r="C12" s="33" t="str">
        <f>VLOOKUP(N12,'[1]LEDEN'!A:E,2,FALSE)</f>
        <v>VAN HESTE Jean Pierre</v>
      </c>
      <c r="D12" s="34"/>
      <c r="E12" s="34"/>
      <c r="F12" s="32">
        <v>2</v>
      </c>
      <c r="G12" s="32"/>
      <c r="H12" s="32">
        <v>80</v>
      </c>
      <c r="I12" s="32">
        <v>21</v>
      </c>
      <c r="J12" s="35">
        <f>ROUNDDOWN(H12/I12,2)</f>
        <v>3.8</v>
      </c>
      <c r="K12" s="32">
        <v>14</v>
      </c>
      <c r="L12" s="37"/>
      <c r="N12" s="6">
        <v>4274</v>
      </c>
    </row>
    <row r="13" spans="2:14" ht="15" customHeight="1">
      <c r="B13" s="32">
        <v>4</v>
      </c>
      <c r="C13" s="33" t="str">
        <f>VLOOKUP(N13,'[1]LEDEN'!A:E,2,FALSE)</f>
        <v>VAN HESTE Jean Pierre</v>
      </c>
      <c r="D13" s="34"/>
      <c r="E13" s="34"/>
      <c r="F13" s="32">
        <v>0</v>
      </c>
      <c r="G13" s="32"/>
      <c r="H13" s="32">
        <v>74</v>
      </c>
      <c r="I13" s="32">
        <v>28</v>
      </c>
      <c r="J13" s="35">
        <f>ROUNDDOWN(H13/I13,2)</f>
        <v>2.64</v>
      </c>
      <c r="K13" s="32">
        <v>10</v>
      </c>
      <c r="L13" s="37"/>
      <c r="N13" s="6">
        <v>4274</v>
      </c>
    </row>
    <row r="14" spans="1:13" ht="15" customHeight="1">
      <c r="A14" s="38"/>
      <c r="B14" s="39"/>
      <c r="C14" s="40" t="s">
        <v>21</v>
      </c>
      <c r="D14" s="38"/>
      <c r="E14" s="38" t="s">
        <v>22</v>
      </c>
      <c r="F14" s="41">
        <f>SUM(F10:F13)</f>
        <v>4</v>
      </c>
      <c r="G14" s="41">
        <f>SUM(G10:G13)</f>
        <v>0</v>
      </c>
      <c r="H14" s="41">
        <f>SUM(H10:H13)</f>
        <v>302</v>
      </c>
      <c r="I14" s="41">
        <f>SUM(I10:I13)</f>
        <v>96</v>
      </c>
      <c r="J14" s="42">
        <f>ROUNDDOWN(H14/I14,2)</f>
        <v>3.14</v>
      </c>
      <c r="K14" s="41">
        <f>MAX(K10:K13)</f>
        <v>14</v>
      </c>
      <c r="L14" s="43"/>
      <c r="M14" s="44"/>
    </row>
    <row r="15" spans="1:12" ht="8.25" customHeight="1" thickBot="1">
      <c r="A15" s="45"/>
      <c r="B15" s="46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ht="7.5" customHeight="1"/>
    <row r="17" spans="1:12" ht="12.75">
      <c r="A17" s="24" t="s">
        <v>13</v>
      </c>
      <c r="B17" s="25" t="str">
        <f>VLOOKUP(L17,'[1]LEDEN'!A:E,2,FALSE)</f>
        <v>SAVER André</v>
      </c>
      <c r="C17" s="24"/>
      <c r="D17" s="24"/>
      <c r="E17" s="24"/>
      <c r="F17" s="24" t="s">
        <v>14</v>
      </c>
      <c r="G17" s="26" t="str">
        <f>VLOOKUP(L17,'[1]LEDEN'!A:E,3,FALSE)</f>
        <v>K.Br</v>
      </c>
      <c r="H17" s="26"/>
      <c r="I17" s="24"/>
      <c r="J17" s="24"/>
      <c r="K17" s="24"/>
      <c r="L17" s="27">
        <v>5190</v>
      </c>
    </row>
    <row r="18" ht="6" customHeight="1"/>
    <row r="19" spans="6:12" ht="12.75">
      <c r="F19" s="28" t="s">
        <v>15</v>
      </c>
      <c r="G19" s="29" t="s">
        <v>16</v>
      </c>
      <c r="H19" s="29">
        <v>2.3</v>
      </c>
      <c r="I19" s="30" t="s">
        <v>17</v>
      </c>
      <c r="J19" s="31" t="s">
        <v>18</v>
      </c>
      <c r="K19" s="29" t="s">
        <v>19</v>
      </c>
      <c r="L19" s="29" t="s">
        <v>20</v>
      </c>
    </row>
    <row r="20" spans="2:14" ht="12.75">
      <c r="B20" s="32"/>
      <c r="C20" s="33" t="str">
        <f>VLOOKUP(N20,'[1]LEDEN'!A:E,2,FALSE)</f>
        <v>DEPOORTER Chris</v>
      </c>
      <c r="D20" s="34"/>
      <c r="E20" s="34"/>
      <c r="F20" s="32">
        <v>2</v>
      </c>
      <c r="G20" s="32"/>
      <c r="H20" s="32">
        <v>80</v>
      </c>
      <c r="I20" s="32">
        <v>26</v>
      </c>
      <c r="J20" s="35">
        <f>ROUNDDOWN(H20/I20,2)</f>
        <v>3.07</v>
      </c>
      <c r="K20" s="32">
        <v>13</v>
      </c>
      <c r="L20" s="36"/>
      <c r="N20" s="6">
        <v>4184</v>
      </c>
    </row>
    <row r="21" spans="2:14" ht="12.75">
      <c r="B21" s="32"/>
      <c r="C21" s="33" t="str">
        <f>VLOOKUP(N21,'[1]LEDEN'!A:E,2,FALSE)</f>
        <v>VAN HESTE Jean Pierre</v>
      </c>
      <c r="D21" s="34"/>
      <c r="E21" s="34"/>
      <c r="F21" s="32">
        <v>2</v>
      </c>
      <c r="G21" s="32"/>
      <c r="H21" s="32">
        <v>80</v>
      </c>
      <c r="I21" s="32">
        <v>19</v>
      </c>
      <c r="J21" s="35">
        <f>ROUNDDOWN(H21/I21,2)</f>
        <v>4.21</v>
      </c>
      <c r="K21" s="32">
        <v>29</v>
      </c>
      <c r="L21" s="37">
        <v>2</v>
      </c>
      <c r="N21" s="6">
        <v>4274</v>
      </c>
    </row>
    <row r="22" spans="2:14" ht="12.75">
      <c r="B22" s="32"/>
      <c r="C22" s="33" t="str">
        <f>VLOOKUP(N22,'[1]LEDEN'!A:E,2,FALSE)</f>
        <v>PLOVIE Herbert</v>
      </c>
      <c r="D22" s="34"/>
      <c r="E22" s="34"/>
      <c r="F22" s="32">
        <v>0</v>
      </c>
      <c r="G22" s="32"/>
      <c r="H22" s="32">
        <v>65</v>
      </c>
      <c r="I22" s="32">
        <v>18</v>
      </c>
      <c r="J22" s="35">
        <f>ROUNDDOWN(H22/I22,2)</f>
        <v>3.61</v>
      </c>
      <c r="K22" s="32">
        <v>18</v>
      </c>
      <c r="L22" s="37"/>
      <c r="N22" s="6">
        <v>6456</v>
      </c>
    </row>
    <row r="23" spans="2:14" ht="12.75">
      <c r="B23" s="32"/>
      <c r="C23" s="33" t="str">
        <f>VLOOKUP(N23,'[1]LEDEN'!A:E,2,FALSE)</f>
        <v>PLOVIE Herbert</v>
      </c>
      <c r="D23" s="34"/>
      <c r="E23" s="34"/>
      <c r="F23" s="32">
        <v>0</v>
      </c>
      <c r="G23" s="32"/>
      <c r="H23" s="32">
        <v>72</v>
      </c>
      <c r="I23" s="32">
        <v>24</v>
      </c>
      <c r="J23" s="35">
        <f>ROUNDDOWN(H23/I23,2)</f>
        <v>3</v>
      </c>
      <c r="K23" s="32">
        <v>9</v>
      </c>
      <c r="L23" s="37"/>
      <c r="N23" s="6">
        <v>6456</v>
      </c>
    </row>
    <row r="24" spans="1:12" ht="12.75">
      <c r="A24" s="38"/>
      <c r="B24" s="39"/>
      <c r="C24" s="40" t="s">
        <v>21</v>
      </c>
      <c r="D24" s="38"/>
      <c r="E24" s="38" t="s">
        <v>22</v>
      </c>
      <c r="F24" s="41">
        <f>SUM(F20:F23)</f>
        <v>4</v>
      </c>
      <c r="G24" s="41">
        <f>SUM(G20:G23)</f>
        <v>0</v>
      </c>
      <c r="H24" s="41">
        <f>SUM(H20:H23)</f>
        <v>297</v>
      </c>
      <c r="I24" s="41">
        <f>SUM(I20:I23)</f>
        <v>87</v>
      </c>
      <c r="J24" s="42">
        <f>ROUNDDOWN(H24/I24,2)</f>
        <v>3.41</v>
      </c>
      <c r="K24" s="41">
        <f>MAX(K20:K23)</f>
        <v>29</v>
      </c>
      <c r="L24" s="43"/>
    </row>
    <row r="25" spans="1:12" ht="7.5" customHeight="1" thickBot="1">
      <c r="A25" s="45"/>
      <c r="B25" s="46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ht="3.75" customHeight="1"/>
    <row r="27" spans="1:12" ht="12.75">
      <c r="A27" s="24" t="s">
        <v>13</v>
      </c>
      <c r="B27" s="25" t="str">
        <f>VLOOKUP(L27,'[1]LEDEN'!A:E,2,FALSE)</f>
        <v>PLOVIE Herbert</v>
      </c>
      <c r="C27" s="24"/>
      <c r="D27" s="24"/>
      <c r="E27" s="24"/>
      <c r="F27" s="24" t="s">
        <v>14</v>
      </c>
      <c r="G27" s="26" t="str">
        <f>VLOOKUP(L27,'[1]LEDEN'!A:E,3,FALSE)</f>
        <v>OBA</v>
      </c>
      <c r="H27" s="26"/>
      <c r="I27" s="24"/>
      <c r="J27" s="24"/>
      <c r="K27" s="24"/>
      <c r="L27" s="27">
        <v>6456</v>
      </c>
    </row>
    <row r="28" ht="7.5" customHeight="1"/>
    <row r="29" spans="6:12" ht="12.75">
      <c r="F29" s="28" t="s">
        <v>15</v>
      </c>
      <c r="G29" s="29" t="s">
        <v>16</v>
      </c>
      <c r="H29" s="29">
        <v>2.3</v>
      </c>
      <c r="I29" s="30" t="s">
        <v>17</v>
      </c>
      <c r="J29" s="31" t="s">
        <v>18</v>
      </c>
      <c r="K29" s="29" t="s">
        <v>19</v>
      </c>
      <c r="L29" s="29" t="s">
        <v>20</v>
      </c>
    </row>
    <row r="30" spans="2:14" ht="12.75">
      <c r="B30" s="32">
        <v>1</v>
      </c>
      <c r="C30" s="33" t="str">
        <f>VLOOKUP(N30,'[1]LEDEN'!A:E,2,FALSE)</f>
        <v>VAN HESTE Jean Pierre</v>
      </c>
      <c r="D30" s="34"/>
      <c r="E30" s="34"/>
      <c r="F30" s="32">
        <v>2</v>
      </c>
      <c r="G30" s="32"/>
      <c r="H30" s="32">
        <v>80</v>
      </c>
      <c r="I30" s="32">
        <v>23</v>
      </c>
      <c r="J30" s="35">
        <f>ROUNDDOWN(H30/I30,2)</f>
        <v>3.47</v>
      </c>
      <c r="K30" s="32">
        <v>9</v>
      </c>
      <c r="L30" s="36"/>
      <c r="N30" s="6">
        <v>4274</v>
      </c>
    </row>
    <row r="31" spans="2:14" ht="12.75">
      <c r="B31" s="32">
        <v>2</v>
      </c>
      <c r="C31" s="33" t="str">
        <f>VLOOKUP(N31,'[1]LEDEN'!A:E,2,FALSE)</f>
        <v>DEPOORTER Chris</v>
      </c>
      <c r="D31" s="34"/>
      <c r="E31" s="34"/>
      <c r="F31" s="32">
        <v>0</v>
      </c>
      <c r="G31" s="32"/>
      <c r="H31" s="32">
        <v>52</v>
      </c>
      <c r="I31" s="32">
        <v>21</v>
      </c>
      <c r="J31" s="35">
        <f>ROUNDDOWN(H31/I31,2)</f>
        <v>2.47</v>
      </c>
      <c r="K31" s="32">
        <v>8</v>
      </c>
      <c r="L31" s="47">
        <v>1</v>
      </c>
      <c r="N31" s="6">
        <v>4184</v>
      </c>
    </row>
    <row r="32" spans="2:14" ht="12.75">
      <c r="B32" s="32">
        <v>3</v>
      </c>
      <c r="C32" s="33" t="str">
        <f>VLOOKUP(N32,'[1]LEDEN'!A:E,2,FALSE)</f>
        <v>SAVER André</v>
      </c>
      <c r="D32" s="34"/>
      <c r="E32" s="34"/>
      <c r="F32" s="32">
        <v>2</v>
      </c>
      <c r="G32" s="32"/>
      <c r="H32" s="32">
        <v>80</v>
      </c>
      <c r="I32" s="32">
        <v>18</v>
      </c>
      <c r="J32" s="35">
        <f>ROUNDDOWN(H32/I32,2)</f>
        <v>4.44</v>
      </c>
      <c r="K32" s="32">
        <v>16</v>
      </c>
      <c r="L32" s="47"/>
      <c r="N32" s="6">
        <v>5190</v>
      </c>
    </row>
    <row r="33" spans="2:14" ht="12.75">
      <c r="B33" s="32">
        <v>4</v>
      </c>
      <c r="C33" s="33" t="str">
        <f>VLOOKUP(N33,'[1]LEDEN'!A:E,2,FALSE)</f>
        <v>SAVER André</v>
      </c>
      <c r="D33" s="34"/>
      <c r="E33" s="34"/>
      <c r="F33" s="32">
        <v>2</v>
      </c>
      <c r="G33" s="32"/>
      <c r="H33" s="32">
        <v>80</v>
      </c>
      <c r="I33" s="32">
        <v>24</v>
      </c>
      <c r="J33" s="35">
        <f>ROUNDDOWN(H33/I33,2)</f>
        <v>3.33</v>
      </c>
      <c r="K33" s="32">
        <v>20</v>
      </c>
      <c r="L33" s="47"/>
      <c r="N33" s="6">
        <v>5190</v>
      </c>
    </row>
    <row r="34" spans="1:12" ht="12.75">
      <c r="A34" s="38"/>
      <c r="B34" s="39"/>
      <c r="C34" s="40" t="s">
        <v>21</v>
      </c>
      <c r="D34" s="38"/>
      <c r="E34" s="38" t="s">
        <v>22</v>
      </c>
      <c r="F34" s="41">
        <f>SUM(F30:F33)</f>
        <v>6</v>
      </c>
      <c r="G34" s="41">
        <f>SUM(G30:G33)</f>
        <v>0</v>
      </c>
      <c r="H34" s="41">
        <f>SUM(H30:H33)</f>
        <v>292</v>
      </c>
      <c r="I34" s="41">
        <f>SUM(I30:I33)</f>
        <v>86</v>
      </c>
      <c r="J34" s="42">
        <f>ROUNDDOWN(H34/I34,2)</f>
        <v>3.39</v>
      </c>
      <c r="K34" s="41">
        <f>MAX(K30:K33)</f>
        <v>20</v>
      </c>
      <c r="L34" s="43"/>
    </row>
    <row r="35" spans="1:12" ht="6.75" customHeight="1" thickBot="1">
      <c r="A35" s="45"/>
      <c r="B35" s="46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ht="6" customHeight="1"/>
    <row r="37" spans="1:12" ht="13.5" customHeight="1">
      <c r="A37" s="24" t="s">
        <v>13</v>
      </c>
      <c r="B37" s="25" t="str">
        <f>VLOOKUP(L37,'[1]LEDEN'!A:E,2,FALSE)</f>
        <v>VAN HESTE Jean Pierre</v>
      </c>
      <c r="C37" s="24"/>
      <c r="D37" s="24"/>
      <c r="E37" s="24"/>
      <c r="F37" s="24" t="s">
        <v>14</v>
      </c>
      <c r="G37" s="26" t="str">
        <f>VLOOKUP(L37,'[1]LEDEN'!A:E,3,FALSE)</f>
        <v>OBA</v>
      </c>
      <c r="H37" s="26"/>
      <c r="I37" s="24"/>
      <c r="J37" s="24"/>
      <c r="K37" s="24"/>
      <c r="L37" s="27">
        <v>4274</v>
      </c>
    </row>
    <row r="39" spans="6:12" ht="12.75">
      <c r="F39" s="28" t="s">
        <v>15</v>
      </c>
      <c r="G39" s="29" t="s">
        <v>16</v>
      </c>
      <c r="H39" s="29">
        <v>2.3</v>
      </c>
      <c r="I39" s="30" t="s">
        <v>17</v>
      </c>
      <c r="J39" s="31" t="s">
        <v>18</v>
      </c>
      <c r="K39" s="29" t="s">
        <v>19</v>
      </c>
      <c r="L39" s="29" t="s">
        <v>20</v>
      </c>
    </row>
    <row r="40" spans="2:14" ht="12.75">
      <c r="B40" s="32">
        <v>1</v>
      </c>
      <c r="C40" s="33" t="str">
        <f>VLOOKUP(N40,'[1]LEDEN'!A:E,2,FALSE)</f>
        <v>PLOVIE Herbert</v>
      </c>
      <c r="D40" s="34"/>
      <c r="E40" s="34"/>
      <c r="F40" s="32">
        <v>0</v>
      </c>
      <c r="G40" s="32"/>
      <c r="H40" s="32">
        <v>46</v>
      </c>
      <c r="I40" s="32">
        <v>23</v>
      </c>
      <c r="J40" s="35">
        <f>ROUNDDOWN(H40/I40,2)</f>
        <v>2</v>
      </c>
      <c r="K40" s="32">
        <v>8</v>
      </c>
      <c r="L40" s="36"/>
      <c r="N40" s="6">
        <v>6456</v>
      </c>
    </row>
    <row r="41" spans="2:14" ht="12.75">
      <c r="B41" s="32">
        <v>2</v>
      </c>
      <c r="C41" s="33" t="str">
        <f>VLOOKUP(N41,'[1]LEDEN'!A:E,2,FALSE)</f>
        <v>SAVER André</v>
      </c>
      <c r="D41" s="34"/>
      <c r="E41" s="34"/>
      <c r="F41" s="32">
        <v>0</v>
      </c>
      <c r="G41" s="32"/>
      <c r="H41" s="32">
        <v>40</v>
      </c>
      <c r="I41" s="32">
        <v>19</v>
      </c>
      <c r="J41" s="35">
        <f>ROUNDDOWN(H41/I41,2)</f>
        <v>2.1</v>
      </c>
      <c r="K41" s="32">
        <v>15</v>
      </c>
      <c r="L41" s="37">
        <v>4</v>
      </c>
      <c r="N41" s="6">
        <v>5190</v>
      </c>
    </row>
    <row r="42" spans="2:14" ht="12.75">
      <c r="B42" s="32">
        <v>3</v>
      </c>
      <c r="C42" s="33" t="str">
        <f>VLOOKUP(N42,'[1]LEDEN'!A:E,2,FALSE)</f>
        <v>DEPOORTER Chris</v>
      </c>
      <c r="D42" s="34"/>
      <c r="E42" s="34"/>
      <c r="F42" s="32">
        <v>0</v>
      </c>
      <c r="G42" s="32"/>
      <c r="H42" s="32">
        <v>48</v>
      </c>
      <c r="I42" s="32">
        <v>21</v>
      </c>
      <c r="J42" s="35">
        <f>ROUNDDOWN(H42/I42,2)</f>
        <v>2.28</v>
      </c>
      <c r="K42" s="32">
        <v>10</v>
      </c>
      <c r="L42" s="37"/>
      <c r="N42" s="6">
        <v>4184</v>
      </c>
    </row>
    <row r="43" spans="2:14" ht="12.75">
      <c r="B43" s="32">
        <v>4</v>
      </c>
      <c r="C43" s="33" t="str">
        <f>VLOOKUP(N43,'[1]LEDEN'!A:E,2,FALSE)</f>
        <v>DEPOORTER Chris</v>
      </c>
      <c r="D43" s="34"/>
      <c r="E43" s="34"/>
      <c r="F43" s="32">
        <v>2</v>
      </c>
      <c r="G43" s="32"/>
      <c r="H43" s="32">
        <v>80</v>
      </c>
      <c r="I43" s="32">
        <v>28</v>
      </c>
      <c r="J43" s="35">
        <f>ROUNDDOWN(H43/I43,2)</f>
        <v>2.85</v>
      </c>
      <c r="K43" s="32">
        <v>15</v>
      </c>
      <c r="L43" s="37"/>
      <c r="N43" s="6">
        <v>4184</v>
      </c>
    </row>
    <row r="44" spans="1:12" ht="12.75">
      <c r="A44" s="38"/>
      <c r="B44" s="39"/>
      <c r="C44" s="40" t="s">
        <v>21</v>
      </c>
      <c r="D44" s="38"/>
      <c r="E44" s="38" t="s">
        <v>22</v>
      </c>
      <c r="F44" s="41">
        <f>SUM(F40:F43)</f>
        <v>2</v>
      </c>
      <c r="G44" s="41">
        <f>SUM(G40:G43)</f>
        <v>0</v>
      </c>
      <c r="H44" s="41">
        <f>SUM(H40:H43)</f>
        <v>214</v>
      </c>
      <c r="I44" s="41">
        <f>SUM(I40:I43)</f>
        <v>91</v>
      </c>
      <c r="J44" s="42">
        <f>ROUNDDOWN(H44/I44,2)</f>
        <v>2.35</v>
      </c>
      <c r="K44" s="41">
        <f>MAX(K40:K43)</f>
        <v>15</v>
      </c>
      <c r="L44" s="43"/>
    </row>
    <row r="45" spans="1:12" ht="4.5" customHeight="1" thickBot="1">
      <c r="A45" s="45"/>
      <c r="B45" s="46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ht="6" customHeight="1"/>
    <row r="48" spans="2:13" ht="15">
      <c r="B48" s="48" t="s">
        <v>23</v>
      </c>
      <c r="C48" s="49"/>
      <c r="D48" s="48"/>
      <c r="E48" s="49"/>
      <c r="F48" s="49"/>
      <c r="G48" s="49"/>
      <c r="H48" s="49"/>
      <c r="I48" s="48" t="s">
        <v>24</v>
      </c>
      <c r="J48" s="48"/>
      <c r="K48" s="48"/>
      <c r="L48" s="49"/>
      <c r="M48" s="49"/>
    </row>
    <row r="49" spans="2:13" ht="15">
      <c r="B49" s="50"/>
      <c r="C49" s="49"/>
      <c r="D49" s="50"/>
      <c r="E49" s="49"/>
      <c r="F49" s="49"/>
      <c r="G49" s="49"/>
      <c r="H49" s="49"/>
      <c r="I49" s="48" t="s">
        <v>25</v>
      </c>
      <c r="J49" s="48"/>
      <c r="K49" s="48"/>
      <c r="L49" s="49"/>
      <c r="M49" s="49"/>
    </row>
    <row r="50" spans="2:13" ht="15">
      <c r="B50" s="48" t="s">
        <v>26</v>
      </c>
      <c r="C50" s="49"/>
      <c r="D50" s="50"/>
      <c r="E50" s="51">
        <v>6456</v>
      </c>
      <c r="F50" s="49"/>
      <c r="G50" s="49"/>
      <c r="H50" s="49"/>
      <c r="I50" s="49"/>
      <c r="J50" s="49"/>
      <c r="K50" s="49"/>
      <c r="L50" s="49"/>
      <c r="M50" s="49"/>
    </row>
    <row r="51" spans="2:13" ht="15">
      <c r="B51" s="52" t="s">
        <v>27</v>
      </c>
      <c r="C51" s="53"/>
      <c r="D51" s="54"/>
      <c r="E51" s="49"/>
      <c r="F51" s="49"/>
      <c r="G51" s="49"/>
      <c r="H51" s="49"/>
      <c r="I51" s="49"/>
      <c r="J51" s="49"/>
      <c r="K51" s="49"/>
      <c r="L51" s="49"/>
      <c r="M51" s="49"/>
    </row>
    <row r="52" spans="2:13" ht="12.75">
      <c r="B52" s="55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2:13" ht="12.75">
      <c r="B53" s="55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2:13" ht="15.75">
      <c r="B54" s="55"/>
      <c r="C54" s="56">
        <v>40912</v>
      </c>
      <c r="D54" s="56"/>
      <c r="E54" s="49"/>
      <c r="F54" s="49"/>
      <c r="G54" s="49"/>
      <c r="H54" s="49"/>
      <c r="I54" s="57" t="s">
        <v>28</v>
      </c>
      <c r="J54" s="58" t="s">
        <v>29</v>
      </c>
      <c r="K54" s="58"/>
      <c r="L54" s="58"/>
      <c r="M54" s="58"/>
    </row>
  </sheetData>
  <sheetProtection/>
  <mergeCells count="10">
    <mergeCell ref="L41:L43"/>
    <mergeCell ref="B51:D51"/>
    <mergeCell ref="C54:D54"/>
    <mergeCell ref="J54:M54"/>
    <mergeCell ref="C3:D3"/>
    <mergeCell ref="F3:I3"/>
    <mergeCell ref="K3:M3"/>
    <mergeCell ref="L11:L13"/>
    <mergeCell ref="L21:L23"/>
    <mergeCell ref="L31:L33"/>
  </mergeCells>
  <printOptions/>
  <pageMargins left="0.3937007874015748" right="0" top="0.55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cp:lastPrinted>2012-01-07T17:19:13Z</cp:lastPrinted>
  <dcterms:created xsi:type="dcterms:W3CDTF">2012-01-07T17:19:07Z</dcterms:created>
  <dcterms:modified xsi:type="dcterms:W3CDTF">2012-01-07T17:20:05Z</dcterms:modified>
  <cp:category/>
  <cp:version/>
  <cp:contentType/>
  <cp:contentStatus/>
</cp:coreProperties>
</file>