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'U.DF7'!$A$1:$M$53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<sst xmlns="http://schemas.openxmlformats.org/spreadsheetml/2006/main" count="50" uniqueCount="30">
  <si>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</si>
  <si>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</si>
  <si>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</si>
  <si>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</si>
  <si>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</si>
  <si>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</si>
  <si>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</si>
  <si>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29.10.2011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</si>
  <si>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</si>
  <si>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</si>
  <si>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</si>
  <si>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</si>
  <si>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</si>
  <si>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</si>
  <si>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</si>
  <si>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</si>
  <si>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</si>
  <si>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</si>
  <si>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</si>
  <si>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</si>
  <si>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</si>
  <si>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</si>
  <si>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</si>
  <si>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</si>
  <si>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DENDERSTREEK</t>
  </si>
  <si>
    <t>10/11.12.11</t>
  </si>
  <si>
    <t>VANDE CAN,Jean Claude</t>
  </si>
  <si>
    <t>C. MIDDELKERKE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</si>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</sst>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2" fillId="0" borderId="0" xfId="55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.DF7"/>
      <sheetName val="U.DF5"/>
      <sheetName val="U.DF3"/>
      <sheetName val="U.D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PageLayoutView="0" workbookViewId="0" topLeftCell="A1">
      <selection activeCell="D60" sqref="D6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VAN DE CAN Jean-Claude</v>
      </c>
      <c r="C7" s="23"/>
      <c r="D7" s="23"/>
      <c r="E7" s="23"/>
      <c r="F7" s="23" t="s">
        <v>14</v>
      </c>
      <c r="G7" s="25" t="str">
        <f>VLOOKUP(L7,'[1]LEDEN'!A:E,3,FALSE)</f>
        <v>CM</v>
      </c>
      <c r="H7" s="25"/>
      <c r="I7" s="23"/>
      <c r="J7" s="23"/>
      <c r="K7" s="23"/>
      <c r="L7" s="26">
        <v>5600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BLATON Karel</v>
      </c>
      <c r="D10" s="33"/>
      <c r="E10" s="33"/>
      <c r="F10" s="31">
        <v>2</v>
      </c>
      <c r="G10" s="31"/>
      <c r="H10" s="31">
        <v>40</v>
      </c>
      <c r="I10" s="31">
        <v>20</v>
      </c>
      <c r="J10" s="34">
        <f aca="true" t="shared" si="0" ref="J10:J15">ROUNDDOWN(H10/I10,2)</f>
        <v>2</v>
      </c>
      <c r="K10" s="31">
        <v>7</v>
      </c>
      <c r="L10" s="35"/>
      <c r="N10">
        <v>7013</v>
      </c>
    </row>
    <row r="11" spans="2:14" ht="15" customHeight="1">
      <c r="B11" s="31">
        <v>2</v>
      </c>
      <c r="C11" s="32" t="str">
        <f>VLOOKUP(N11,'[1]LEDEN'!A:E,2,FALSE)</f>
        <v>DE BAERE Karel</v>
      </c>
      <c r="D11" s="33"/>
      <c r="E11" s="33"/>
      <c r="F11" s="31">
        <v>0</v>
      </c>
      <c r="G11" s="31"/>
      <c r="H11" s="31">
        <v>26</v>
      </c>
      <c r="I11" s="31">
        <v>32</v>
      </c>
      <c r="J11" s="34">
        <f t="shared" si="0"/>
        <v>0.81</v>
      </c>
      <c r="K11" s="31">
        <v>8</v>
      </c>
      <c r="L11" s="36">
        <v>1</v>
      </c>
      <c r="N11">
        <v>4214</v>
      </c>
    </row>
    <row r="12" spans="2:14" ht="15" customHeight="1">
      <c r="B12" s="31">
        <v>3</v>
      </c>
      <c r="C12" s="32" t="str">
        <f>VLOOKUP(N12,'[1]LEDEN'!A:E,2,FALSE)</f>
        <v>BLATON Karel</v>
      </c>
      <c r="D12" s="33"/>
      <c r="E12" s="33"/>
      <c r="F12" s="31">
        <v>2</v>
      </c>
      <c r="G12" s="31"/>
      <c r="H12" s="31">
        <v>40</v>
      </c>
      <c r="I12" s="31">
        <v>20</v>
      </c>
      <c r="J12" s="34">
        <f t="shared" si="0"/>
        <v>2</v>
      </c>
      <c r="K12" s="31">
        <v>7</v>
      </c>
      <c r="L12" s="36"/>
      <c r="N12">
        <v>7013</v>
      </c>
    </row>
    <row r="13" spans="2:14" ht="15" customHeight="1">
      <c r="B13" s="31">
        <v>4</v>
      </c>
      <c r="C13" s="32" t="str">
        <f>VLOOKUP(N13,'[1]LEDEN'!A:E,2,FALSE)</f>
        <v>DE BAERE Karel</v>
      </c>
      <c r="D13" s="33"/>
      <c r="E13" s="33"/>
      <c r="F13" s="31">
        <v>2</v>
      </c>
      <c r="G13" s="31"/>
      <c r="H13" s="31">
        <v>40</v>
      </c>
      <c r="I13" s="31">
        <v>23</v>
      </c>
      <c r="J13" s="34">
        <f t="shared" si="0"/>
        <v>1.73</v>
      </c>
      <c r="K13" s="31">
        <v>6</v>
      </c>
      <c r="L13" s="36"/>
      <c r="N13">
        <v>4214</v>
      </c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6</v>
      </c>
      <c r="G15" s="40">
        <f>SUM(G10:G14)</f>
        <v>0</v>
      </c>
      <c r="H15" s="40">
        <f>SUM(H10:H14)</f>
        <v>146</v>
      </c>
      <c r="I15" s="40">
        <f>SUM(I10:I14)</f>
        <v>95</v>
      </c>
      <c r="J15" s="41">
        <f t="shared" si="0"/>
        <v>1.53</v>
      </c>
      <c r="K15" s="40">
        <f>MAX(K10:K14)</f>
        <v>8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13</v>
      </c>
      <c r="B18" s="24" t="str">
        <f>VLOOKUP(L18,'[1]LEDEN'!A:E,2,FALSE)</f>
        <v>BLATON Karel</v>
      </c>
      <c r="C18" s="23"/>
      <c r="D18" s="23"/>
      <c r="E18" s="23"/>
      <c r="F18" s="23" t="s">
        <v>14</v>
      </c>
      <c r="G18" s="25" t="str">
        <f>VLOOKUP(L18,'[1]LEDEN'!A:E,3,FALSE)</f>
        <v>K.Br</v>
      </c>
      <c r="H18" s="25"/>
      <c r="I18" s="23"/>
      <c r="J18" s="23"/>
      <c r="K18" s="23"/>
      <c r="L18" s="26">
        <v>7013</v>
      </c>
    </row>
    <row r="19" ht="6" customHeight="1"/>
    <row r="20" spans="6:12" ht="12.75">
      <c r="F20" s="27" t="s">
        <v>15</v>
      </c>
      <c r="G20" s="28" t="s">
        <v>16</v>
      </c>
      <c r="H20" s="28">
        <v>2.3</v>
      </c>
      <c r="I20" s="29" t="s">
        <v>17</v>
      </c>
      <c r="J20" s="30" t="s">
        <v>18</v>
      </c>
      <c r="K20" s="28" t="s">
        <v>19</v>
      </c>
      <c r="L20" s="28" t="s">
        <v>20</v>
      </c>
    </row>
    <row r="21" spans="2:14" ht="12.75">
      <c r="B21" s="31">
        <v>1</v>
      </c>
      <c r="C21" s="32" t="str">
        <f>VLOOKUP(N21,'[1]LEDEN'!A:E,2,FALSE)</f>
        <v>DE BAERE Karel</v>
      </c>
      <c r="D21" s="33"/>
      <c r="E21" s="33"/>
      <c r="F21" s="31">
        <v>0</v>
      </c>
      <c r="G21" s="31"/>
      <c r="H21" s="31">
        <v>20</v>
      </c>
      <c r="I21" s="31">
        <v>23</v>
      </c>
      <c r="J21" s="34">
        <f aca="true" t="shared" si="1" ref="J21:J26">ROUNDDOWN(H21/I21,2)</f>
        <v>0.86</v>
      </c>
      <c r="K21" s="31">
        <v>4</v>
      </c>
      <c r="L21" s="35"/>
      <c r="N21">
        <v>4214</v>
      </c>
    </row>
    <row r="22" spans="2:14" ht="12.75">
      <c r="B22" s="31">
        <v>2</v>
      </c>
      <c r="C22" s="32" t="str">
        <f>VLOOKUP(N22,'[1]LEDEN'!A:E,2,FALSE)</f>
        <v>VAN DE CAN Jean-Claude</v>
      </c>
      <c r="D22" s="33"/>
      <c r="E22" s="33"/>
      <c r="F22" s="31">
        <v>0</v>
      </c>
      <c r="G22" s="31"/>
      <c r="H22" s="31">
        <v>14</v>
      </c>
      <c r="I22" s="31">
        <v>20</v>
      </c>
      <c r="J22" s="34">
        <f t="shared" si="1"/>
        <v>0.7</v>
      </c>
      <c r="K22" s="31">
        <v>3</v>
      </c>
      <c r="L22" s="46">
        <v>3</v>
      </c>
      <c r="N22">
        <v>5600</v>
      </c>
    </row>
    <row r="23" spans="2:14" ht="12.75">
      <c r="B23" s="31">
        <v>3</v>
      </c>
      <c r="C23" s="32" t="str">
        <f>VLOOKUP(N23,'[1]LEDEN'!A:E,2,FALSE)</f>
        <v>DE BAERE Karel</v>
      </c>
      <c r="D23" s="33"/>
      <c r="E23" s="33"/>
      <c r="F23" s="31">
        <v>0</v>
      </c>
      <c r="G23" s="31"/>
      <c r="H23" s="31">
        <v>37</v>
      </c>
      <c r="I23" s="31">
        <v>20</v>
      </c>
      <c r="J23" s="34">
        <f t="shared" si="1"/>
        <v>1.85</v>
      </c>
      <c r="K23" s="31">
        <v>10</v>
      </c>
      <c r="L23" s="46"/>
      <c r="N23">
        <v>4214</v>
      </c>
    </row>
    <row r="24" spans="2:14" ht="12.75">
      <c r="B24" s="31">
        <v>4</v>
      </c>
      <c r="C24" s="32" t="str">
        <f>VLOOKUP(N24,'[1]LEDEN'!A:E,2,FALSE)</f>
        <v>VAN DE CAN Jean-Claude</v>
      </c>
      <c r="D24" s="33"/>
      <c r="E24" s="33"/>
      <c r="F24" s="31">
        <v>0</v>
      </c>
      <c r="G24" s="31"/>
      <c r="H24" s="31">
        <v>29</v>
      </c>
      <c r="I24" s="31">
        <v>20</v>
      </c>
      <c r="J24" s="34">
        <f t="shared" si="1"/>
        <v>1.45</v>
      </c>
      <c r="K24" s="31">
        <v>5</v>
      </c>
      <c r="L24" s="46"/>
      <c r="N24">
        <v>5600</v>
      </c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46"/>
    </row>
    <row r="26" spans="1:12" ht="12.75">
      <c r="A26" s="37"/>
      <c r="B26" s="38"/>
      <c r="C26" s="39" t="s">
        <v>21</v>
      </c>
      <c r="D26" s="37"/>
      <c r="E26" s="37" t="s">
        <v>22</v>
      </c>
      <c r="F26" s="40">
        <f>SUM(F21:F25)</f>
        <v>0</v>
      </c>
      <c r="G26" s="40">
        <f>SUM(G21:G25)</f>
        <v>0</v>
      </c>
      <c r="H26" s="40">
        <f>SUM(H21:H25)</f>
        <v>100</v>
      </c>
      <c r="I26" s="40">
        <f>SUM(I21:I25)</f>
        <v>83</v>
      </c>
      <c r="J26" s="41">
        <f t="shared" si="1"/>
        <v>1.2</v>
      </c>
      <c r="K26" s="40">
        <f>MAX(K21:K25)</f>
        <v>10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13</v>
      </c>
      <c r="B29" s="24" t="str">
        <f>VLOOKUP(L29,'[1]LEDEN'!A:E,2,FALSE)</f>
        <v>DE BAERE Karel</v>
      </c>
      <c r="C29" s="23"/>
      <c r="D29" s="23"/>
      <c r="E29" s="23"/>
      <c r="F29" s="47" t="s">
        <v>14</v>
      </c>
      <c r="G29" s="48" t="str">
        <f>VLOOKUP(L29,'[1]LEDEN'!A:E,3,FALSE)</f>
        <v>K.Br</v>
      </c>
      <c r="H29" s="48"/>
      <c r="I29" s="47"/>
      <c r="J29" s="47"/>
      <c r="K29" s="47"/>
      <c r="L29" s="26">
        <v>4214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15</v>
      </c>
      <c r="G31" s="28" t="s">
        <v>16</v>
      </c>
      <c r="H31" s="28">
        <v>2.3</v>
      </c>
      <c r="I31" s="28" t="s">
        <v>17</v>
      </c>
      <c r="J31" s="30" t="s">
        <v>18</v>
      </c>
      <c r="K31" s="28" t="s">
        <v>19</v>
      </c>
      <c r="L31" s="28" t="s">
        <v>20</v>
      </c>
    </row>
    <row r="32" spans="2:14" ht="12.75">
      <c r="B32" s="31">
        <v>1</v>
      </c>
      <c r="C32" s="32" t="str">
        <f>VLOOKUP(N32,'[1]LEDEN'!A:E,2,FALSE)</f>
        <v>BLATON Karel</v>
      </c>
      <c r="D32" s="33"/>
      <c r="E32" s="33"/>
      <c r="F32" s="31">
        <v>2</v>
      </c>
      <c r="G32" s="31"/>
      <c r="H32" s="31">
        <v>40</v>
      </c>
      <c r="I32" s="31">
        <v>23</v>
      </c>
      <c r="J32" s="34">
        <f aca="true" t="shared" si="2" ref="J32:J37">ROUNDDOWN(H32/I32,2)</f>
        <v>1.73</v>
      </c>
      <c r="K32" s="31">
        <v>6</v>
      </c>
      <c r="L32" s="35"/>
      <c r="N32">
        <v>7013</v>
      </c>
    </row>
    <row r="33" spans="2:14" ht="12.75">
      <c r="B33" s="31">
        <v>2</v>
      </c>
      <c r="C33" s="32" t="str">
        <f>VLOOKUP(N33,'[1]LEDEN'!A:E,2,FALSE)</f>
        <v>VAN DE CAN Jean-Claude</v>
      </c>
      <c r="D33" s="33"/>
      <c r="E33" s="33"/>
      <c r="F33" s="31">
        <v>2</v>
      </c>
      <c r="G33" s="31"/>
      <c r="H33" s="31">
        <v>40</v>
      </c>
      <c r="I33" s="31">
        <v>32</v>
      </c>
      <c r="J33" s="34">
        <f t="shared" si="2"/>
        <v>1.25</v>
      </c>
      <c r="K33" s="31">
        <v>6</v>
      </c>
      <c r="L33" s="46">
        <v>2</v>
      </c>
      <c r="N33">
        <v>5600</v>
      </c>
    </row>
    <row r="34" spans="2:14" ht="12.75">
      <c r="B34" s="31">
        <v>3</v>
      </c>
      <c r="C34" s="32" t="str">
        <f>VLOOKUP(N34,'[1]LEDEN'!A:E,2,FALSE)</f>
        <v>BLATON Karel</v>
      </c>
      <c r="D34" s="33"/>
      <c r="E34" s="33"/>
      <c r="F34" s="31">
        <v>2</v>
      </c>
      <c r="G34" s="31"/>
      <c r="H34" s="31">
        <v>40</v>
      </c>
      <c r="I34" s="31">
        <v>20</v>
      </c>
      <c r="J34" s="34">
        <f t="shared" si="2"/>
        <v>2</v>
      </c>
      <c r="K34" s="31">
        <v>7</v>
      </c>
      <c r="L34" s="46"/>
      <c r="N34">
        <v>7013</v>
      </c>
    </row>
    <row r="35" spans="2:14" ht="12.75">
      <c r="B35" s="31">
        <v>4</v>
      </c>
      <c r="C35" s="32" t="str">
        <f>VLOOKUP(N35,'[1]LEDEN'!A:E,2,FALSE)</f>
        <v>VAN DE CAN Jean-Claude</v>
      </c>
      <c r="D35" s="33"/>
      <c r="E35" s="33"/>
      <c r="F35" s="31">
        <v>0</v>
      </c>
      <c r="G35" s="31"/>
      <c r="H35" s="31">
        <v>28</v>
      </c>
      <c r="I35" s="31">
        <v>23</v>
      </c>
      <c r="J35" s="34">
        <f t="shared" si="2"/>
        <v>1.21</v>
      </c>
      <c r="K35" s="31">
        <v>4</v>
      </c>
      <c r="L35" s="46"/>
      <c r="N35">
        <v>5600</v>
      </c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6"/>
    </row>
    <row r="37" spans="1:12" ht="12.75">
      <c r="A37" s="37"/>
      <c r="B37" s="38"/>
      <c r="C37" s="39" t="s">
        <v>21</v>
      </c>
      <c r="D37" s="37"/>
      <c r="E37" s="37" t="s">
        <v>22</v>
      </c>
      <c r="F37" s="40">
        <f>SUM(F32:F36)</f>
        <v>6</v>
      </c>
      <c r="G37" s="40">
        <f>SUM(G32:G36)</f>
        <v>0</v>
      </c>
      <c r="H37" s="40">
        <f>SUM(H32:H36)</f>
        <v>148</v>
      </c>
      <c r="I37" s="40">
        <f>SUM(I32:I36)</f>
        <v>98</v>
      </c>
      <c r="J37" s="41">
        <f t="shared" si="2"/>
        <v>1.51</v>
      </c>
      <c r="K37" s="40">
        <f>MAX(K32:K36)</f>
        <v>7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1" spans="2:13" ht="15">
      <c r="B41" s="49" t="s">
        <v>23</v>
      </c>
      <c r="C41" s="50"/>
      <c r="D41" s="49"/>
      <c r="E41" s="50"/>
      <c r="F41" s="50"/>
      <c r="G41" s="50"/>
      <c r="H41" s="50"/>
      <c r="I41" s="49" t="s">
        <v>24</v>
      </c>
      <c r="J41" s="49"/>
      <c r="K41" s="49"/>
      <c r="L41" s="50"/>
      <c r="M41" s="50"/>
    </row>
    <row r="42" spans="2:13" ht="15">
      <c r="B42" s="51"/>
      <c r="C42" s="50"/>
      <c r="D42" s="51"/>
      <c r="E42" s="50"/>
      <c r="F42" s="50"/>
      <c r="G42" s="50"/>
      <c r="H42" s="50"/>
      <c r="I42" s="49" t="s">
        <v>25</v>
      </c>
      <c r="J42" s="49"/>
      <c r="K42" s="49"/>
      <c r="L42" s="50"/>
      <c r="M42" s="50"/>
    </row>
    <row r="43" spans="2:13" ht="15">
      <c r="B43" s="49" t="s">
        <v>26</v>
      </c>
      <c r="C43" s="50"/>
      <c r="D43" s="51"/>
      <c r="E43" s="52">
        <v>5600</v>
      </c>
      <c r="F43" s="50"/>
      <c r="G43" s="50"/>
      <c r="H43" s="50"/>
      <c r="I43" s="50"/>
      <c r="J43" s="50"/>
      <c r="K43" s="50"/>
      <c r="L43" s="50"/>
      <c r="M43" s="50"/>
    </row>
    <row r="44" spans="2:13" ht="15">
      <c r="B44" s="53" t="s">
        <v>27</v>
      </c>
      <c r="C44" s="54"/>
      <c r="D44" s="55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2.75">
      <c r="B45" s="5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12.75">
      <c r="B46" s="5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2.75">
      <c r="B47" s="5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5.75">
      <c r="B48" s="56"/>
      <c r="C48" s="57">
        <v>40845</v>
      </c>
      <c r="D48" s="58"/>
      <c r="E48" s="50"/>
      <c r="F48" s="50"/>
      <c r="G48" s="50"/>
      <c r="H48" s="50"/>
      <c r="I48" s="59" t="s">
        <v>28</v>
      </c>
      <c r="J48" s="60" t="s">
        <v>29</v>
      </c>
      <c r="K48" s="60"/>
      <c r="L48" s="60"/>
      <c r="M48" s="60"/>
    </row>
  </sheetData>
  <sheetProtection/>
  <mergeCells count="9">
    <mergeCell ref="B44:D44"/>
    <mergeCell ref="C48:D48"/>
    <mergeCell ref="J48:M48"/>
    <mergeCell ref="C3:D3"/>
    <mergeCell ref="F3:I3"/>
    <mergeCell ref="K3:M3"/>
    <mergeCell ref="L11:L14"/>
    <mergeCell ref="L22:L25"/>
    <mergeCell ref="L33:L36"/>
  </mergeCells>
  <printOptions/>
  <pageMargins left="0.3937007874015748" right="0" top="0.7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2011-10-30T11:03:45Z</dcterms:created>
  <dcterms:modified xsi:type="dcterms:W3CDTF">2011-10-30T11:04:27Z</dcterms:modified>
  <cp:category/>
  <cp:version/>
  <cp:contentType/>
  <cp:contentStatus/>
</cp:coreProperties>
</file>