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U.D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<sst xmlns="http://schemas.openxmlformats.org/spreadsheetml/2006/main" count="61" uniqueCount="30">
  <si>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</si>
  <si>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</si>
  <si>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</si>
  <si>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</si>
  <si>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</si>
  <si>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</si>
  <si>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</si>
  <si>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</si>
  <si>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K. Z.E. OUDENBURG</t>
  </si>
  <si>
    <t xml:space="preserve">District : </t>
  </si>
  <si>
    <t>BRUGGE - ZEEKUST</t>
  </si>
  <si>
    <t xml:space="preserve">Speler: </t>
  </si>
  <si>
    <t>HNS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</si>
  <si>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</si>
  <si>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</si>
  <si>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</si>
  <si>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</si>
  <si>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</si>
  <si>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</si>
  <si>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</si>
  <si>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</si>
  <si>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</si>
  <si>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NS</t>
  </si>
  <si>
    <t>MG</t>
  </si>
  <si>
    <t xml:space="preserve">GEW. FINALE : </t>
  </si>
  <si>
    <t>DISTRICT WAASLAND</t>
  </si>
  <si>
    <t>16/17.03.13</t>
  </si>
  <si>
    <t>VANHERCKE Eric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</si>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</sst>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46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  <cell r="D57" t="str">
            <v>NS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">
      <selection activeCell="A50" sqref="A50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41604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6" ht="5.25" customHeight="1"/>
    <row r="7" spans="1:12" ht="12.75">
      <c r="A7" s="22" t="s">
        <v>11</v>
      </c>
      <c r="B7" s="23" t="str">
        <f>VLOOKUP(L7,'[1]LEDEN'!A:E,2,FALSE)</f>
        <v>BLOMME Johan</v>
      </c>
      <c r="C7" s="22"/>
      <c r="D7" s="22"/>
      <c r="E7" s="24" t="s">
        <v>12</v>
      </c>
      <c r="F7" s="22" t="s">
        <v>13</v>
      </c>
      <c r="G7" s="25" t="str">
        <f>VLOOKUP(L7,'[1]LEDEN'!A:E,3,FALSE)</f>
        <v>K.ZE</v>
      </c>
      <c r="H7" s="25"/>
      <c r="I7" s="22"/>
      <c r="J7" s="22"/>
      <c r="K7" s="22"/>
      <c r="L7" s="26">
        <v>6686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VANHERCKE Eric</v>
      </c>
      <c r="D10" s="33"/>
      <c r="E10" s="33"/>
      <c r="F10" s="31">
        <v>0</v>
      </c>
      <c r="G10" s="31"/>
      <c r="H10" s="31">
        <v>2</v>
      </c>
      <c r="I10" s="31">
        <v>10</v>
      </c>
      <c r="J10" s="34">
        <f>ROUNDDOWN(H10/I10,2)</f>
        <v>0.2</v>
      </c>
      <c r="K10" s="31">
        <v>1</v>
      </c>
      <c r="L10" s="35"/>
      <c r="N10">
        <v>9255</v>
      </c>
    </row>
    <row r="11" spans="2:14" ht="15" customHeight="1">
      <c r="B11" s="31">
        <v>2</v>
      </c>
      <c r="C11" s="32" t="str">
        <f>VLOOKUP(N11,'[1]LEDEN'!A:E,2,FALSE)</f>
        <v>BUYSSE Edgard</v>
      </c>
      <c r="D11" s="33"/>
      <c r="E11" s="33"/>
      <c r="F11" s="31">
        <v>2</v>
      </c>
      <c r="G11" s="31"/>
      <c r="H11" s="31">
        <v>20</v>
      </c>
      <c r="I11" s="31">
        <v>22</v>
      </c>
      <c r="J11" s="34">
        <f>ROUNDDOWN(H11/I11,2)</f>
        <v>0.9</v>
      </c>
      <c r="K11" s="31">
        <v>4</v>
      </c>
      <c r="L11" s="36">
        <v>2</v>
      </c>
      <c r="N11">
        <v>4232</v>
      </c>
    </row>
    <row r="12" spans="2:14" ht="15" customHeight="1">
      <c r="B12" s="31">
        <v>3</v>
      </c>
      <c r="C12" s="32" t="str">
        <f>VLOOKUP(N12,'[1]LEDEN'!A:E,2,FALSE)</f>
        <v>GEERLANDT José</v>
      </c>
      <c r="D12" s="33"/>
      <c r="E12" s="33"/>
      <c r="F12" s="31">
        <v>2</v>
      </c>
      <c r="G12" s="31"/>
      <c r="H12" s="31">
        <v>20</v>
      </c>
      <c r="I12" s="31">
        <v>17</v>
      </c>
      <c r="J12" s="34">
        <f>ROUNDDOWN(H12/I12,2)</f>
        <v>1.17</v>
      </c>
      <c r="K12" s="31">
        <v>6</v>
      </c>
      <c r="L12" s="36"/>
      <c r="N12">
        <v>4119</v>
      </c>
    </row>
    <row r="13" spans="1:13" ht="12.75">
      <c r="A13" s="37"/>
      <c r="B13" s="38"/>
      <c r="C13" s="39" t="s">
        <v>20</v>
      </c>
      <c r="D13" s="37"/>
      <c r="E13" s="37" t="s">
        <v>21</v>
      </c>
      <c r="F13" s="40">
        <f>SUM(F10:F12)</f>
        <v>4</v>
      </c>
      <c r="G13" s="40">
        <f>SUM(G10:G12)</f>
        <v>0</v>
      </c>
      <c r="H13" s="40">
        <f>SUM(H10:H12)</f>
        <v>42</v>
      </c>
      <c r="I13" s="40">
        <f>SUM(I10:I12)</f>
        <v>49</v>
      </c>
      <c r="J13" s="41">
        <f>ROUNDDOWN(H13/I13,2)</f>
        <v>0.85</v>
      </c>
      <c r="K13" s="40">
        <f>MAX(K10:K12)</f>
        <v>6</v>
      </c>
      <c r="L13" s="42"/>
      <c r="M13" s="43"/>
    </row>
    <row r="14" spans="1:12" ht="8.25" customHeight="1" thickBot="1">
      <c r="A14" s="44"/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ht="7.5" customHeight="1"/>
    <row r="16" spans="1:12" ht="12.75">
      <c r="A16" s="22" t="s">
        <v>11</v>
      </c>
      <c r="B16" s="23" t="str">
        <f>VLOOKUP(L16,'[1]LEDEN'!A:E,2,FALSE)</f>
        <v>VANHERCKE Eric</v>
      </c>
      <c r="C16" s="22"/>
      <c r="D16" s="22"/>
      <c r="E16" s="24" t="s">
        <v>22</v>
      </c>
      <c r="F16" s="22" t="s">
        <v>13</v>
      </c>
      <c r="G16" s="25" t="str">
        <f>VLOOKUP(L16,'[1]LEDEN'!A:E,3,FALSE)</f>
        <v>K.ZE</v>
      </c>
      <c r="H16" s="25"/>
      <c r="I16" s="22"/>
      <c r="J16" s="22"/>
      <c r="K16" s="22"/>
      <c r="L16" s="26">
        <v>9255</v>
      </c>
    </row>
    <row r="17" ht="6" customHeight="1"/>
    <row r="18" spans="6:12" ht="12.75">
      <c r="F18" s="27" t="s">
        <v>14</v>
      </c>
      <c r="G18" s="28" t="s">
        <v>15</v>
      </c>
      <c r="H18" s="28">
        <v>2.3</v>
      </c>
      <c r="I18" s="29" t="s">
        <v>16</v>
      </c>
      <c r="J18" s="30" t="s">
        <v>17</v>
      </c>
      <c r="K18" s="28" t="s">
        <v>18</v>
      </c>
      <c r="L18" s="28" t="s">
        <v>19</v>
      </c>
    </row>
    <row r="19" spans="2:14" ht="15" customHeight="1">
      <c r="B19" s="31">
        <v>1</v>
      </c>
      <c r="C19" s="32" t="str">
        <f>VLOOKUP(N19,'[1]LEDEN'!A:E,2,FALSE)</f>
        <v>BLOMME Johan</v>
      </c>
      <c r="D19" s="33"/>
      <c r="E19" s="33"/>
      <c r="F19" s="31">
        <v>2</v>
      </c>
      <c r="G19" s="31"/>
      <c r="H19" s="31">
        <v>20</v>
      </c>
      <c r="I19" s="31">
        <v>10</v>
      </c>
      <c r="J19" s="34">
        <f>ROUNDDOWN(H19/I19,2)</f>
        <v>2</v>
      </c>
      <c r="K19" s="31"/>
      <c r="L19" s="35"/>
      <c r="N19">
        <v>6686</v>
      </c>
    </row>
    <row r="20" spans="2:14" ht="12.75">
      <c r="B20" s="31">
        <v>2</v>
      </c>
      <c r="C20" s="32" t="str">
        <f>VLOOKUP(N20,'[1]LEDEN'!A:E,2,FALSE)</f>
        <v>GEERLANDT José</v>
      </c>
      <c r="D20" s="33"/>
      <c r="E20" s="33"/>
      <c r="F20" s="31">
        <v>0</v>
      </c>
      <c r="G20" s="31"/>
      <c r="H20" s="31">
        <v>19</v>
      </c>
      <c r="I20" s="31">
        <v>19</v>
      </c>
      <c r="J20" s="34">
        <f>ROUNDDOWN(H20/I20,2)</f>
        <v>1</v>
      </c>
      <c r="K20" s="31"/>
      <c r="L20" s="46">
        <v>1</v>
      </c>
      <c r="N20">
        <v>4119</v>
      </c>
    </row>
    <row r="21" spans="2:14" ht="15" customHeight="1">
      <c r="B21" s="31">
        <v>3</v>
      </c>
      <c r="C21" s="32" t="str">
        <f>VLOOKUP(N21,'[1]LEDEN'!A:E,2,FALSE)</f>
        <v>BUYSSE Edgard</v>
      </c>
      <c r="D21" s="33"/>
      <c r="E21" s="33"/>
      <c r="F21" s="31">
        <v>0</v>
      </c>
      <c r="G21" s="31"/>
      <c r="H21" s="31">
        <v>16</v>
      </c>
      <c r="I21" s="31">
        <v>25</v>
      </c>
      <c r="J21" s="34">
        <f>ROUNDDOWN(H21/I21,2)</f>
        <v>0.64</v>
      </c>
      <c r="K21" s="31"/>
      <c r="L21" s="46"/>
      <c r="N21">
        <v>4232</v>
      </c>
    </row>
    <row r="22" spans="1:12" ht="15" customHeight="1">
      <c r="A22" s="37"/>
      <c r="B22" s="38"/>
      <c r="C22" s="39" t="s">
        <v>23</v>
      </c>
      <c r="D22" s="37"/>
      <c r="E22" s="37" t="s">
        <v>21</v>
      </c>
      <c r="F22" s="40">
        <f>SUM(F19:F21)</f>
        <v>2</v>
      </c>
      <c r="G22" s="40">
        <f>SUM(G19:G21)</f>
        <v>0</v>
      </c>
      <c r="H22" s="40">
        <f>SUM(H19:H21)</f>
        <v>55</v>
      </c>
      <c r="I22" s="40">
        <f>SUM(I19:I21)</f>
        <v>54</v>
      </c>
      <c r="J22" s="41">
        <f>ROUNDDOWN(H22/I22,2)</f>
        <v>1.01</v>
      </c>
      <c r="K22" s="40">
        <f>MAX(K19:K21)</f>
        <v>0</v>
      </c>
      <c r="L22" s="42"/>
    </row>
    <row r="23" spans="1:12" ht="7.5" customHeight="1" thickBot="1">
      <c r="A23" s="44"/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ht="3.75" customHeight="1"/>
    <row r="25" spans="1:12" ht="12.75">
      <c r="A25" s="22" t="s">
        <v>11</v>
      </c>
      <c r="B25" s="23" t="str">
        <f>VLOOKUP(L25,'[1]LEDEN'!A:E,2,FALSE)</f>
        <v>BUYSSE Edgard</v>
      </c>
      <c r="C25" s="22"/>
      <c r="D25" s="22"/>
      <c r="E25" s="22"/>
      <c r="F25" s="22" t="s">
        <v>13</v>
      </c>
      <c r="G25" s="25" t="str">
        <f>VLOOKUP(L25,'[1]LEDEN'!A:E,3,FALSE)</f>
        <v>K.ZE</v>
      </c>
      <c r="H25" s="25"/>
      <c r="I25" s="22"/>
      <c r="J25" s="22"/>
      <c r="K25" s="22"/>
      <c r="L25" s="26">
        <v>4232</v>
      </c>
    </row>
    <row r="26" ht="7.5" customHeight="1"/>
    <row r="27" spans="6:12" ht="12.75">
      <c r="F27" s="27" t="s">
        <v>14</v>
      </c>
      <c r="G27" s="28" t="s">
        <v>15</v>
      </c>
      <c r="H27" s="28">
        <v>2.3</v>
      </c>
      <c r="I27" s="29" t="s">
        <v>16</v>
      </c>
      <c r="J27" s="30" t="s">
        <v>17</v>
      </c>
      <c r="K27" s="28" t="s">
        <v>18</v>
      </c>
      <c r="L27" s="28" t="s">
        <v>19</v>
      </c>
    </row>
    <row r="28" spans="2:14" ht="15" customHeight="1">
      <c r="B28" s="31">
        <v>1</v>
      </c>
      <c r="C28" s="32" t="str">
        <f>VLOOKUP(N28,'[1]LEDEN'!A:E,2,FALSE)</f>
        <v>GEERLANDT José</v>
      </c>
      <c r="D28" s="33"/>
      <c r="E28" s="33"/>
      <c r="F28" s="31">
        <v>2</v>
      </c>
      <c r="G28" s="31"/>
      <c r="H28" s="31">
        <v>20</v>
      </c>
      <c r="I28" s="31">
        <v>21</v>
      </c>
      <c r="J28" s="34">
        <f aca="true" t="shared" si="0" ref="J28:J33">ROUNDDOWN(H28/I28,2)</f>
        <v>0.95</v>
      </c>
      <c r="K28" s="31">
        <v>4</v>
      </c>
      <c r="L28" s="35"/>
      <c r="N28">
        <v>4119</v>
      </c>
    </row>
    <row r="29" spans="2:14" ht="15" customHeight="1">
      <c r="B29" s="31">
        <v>2</v>
      </c>
      <c r="C29" s="32" t="str">
        <f>VLOOKUP(N29,'[1]LEDEN'!A:E,2,FALSE)</f>
        <v>BLOMME Johan</v>
      </c>
      <c r="D29" s="33"/>
      <c r="E29" s="33"/>
      <c r="F29" s="31">
        <v>0</v>
      </c>
      <c r="G29" s="31"/>
      <c r="H29" s="31">
        <v>14</v>
      </c>
      <c r="I29" s="31">
        <v>22</v>
      </c>
      <c r="J29" s="34">
        <f t="shared" si="0"/>
        <v>0.63</v>
      </c>
      <c r="K29" s="31">
        <v>4</v>
      </c>
      <c r="L29" s="36">
        <v>3</v>
      </c>
      <c r="N29">
        <v>6686</v>
      </c>
    </row>
    <row r="30" spans="2:12" ht="12.75" customHeight="1" hidden="1">
      <c r="B30" s="31">
        <v>3</v>
      </c>
      <c r="C30" s="32" t="e">
        <f>VLOOKUP(N30,'[1]LEDEN'!A:E,2,FALSE)</f>
        <v>#N/A</v>
      </c>
      <c r="D30" s="33"/>
      <c r="E30" s="33"/>
      <c r="F30" s="31"/>
      <c r="G30" s="31"/>
      <c r="H30" s="31">
        <f>G30/8*7</f>
        <v>0</v>
      </c>
      <c r="I30" s="31"/>
      <c r="J30" s="34" t="e">
        <f t="shared" si="0"/>
        <v>#DIV/0!</v>
      </c>
      <c r="K30" s="31"/>
      <c r="L30" s="36"/>
    </row>
    <row r="31" spans="2:12" ht="12.75" customHeight="1" hidden="1">
      <c r="B31" s="31">
        <v>4</v>
      </c>
      <c r="C31" s="32" t="e">
        <f>VLOOKUP(N31,'[1]LEDEN'!A:E,2,FALSE)</f>
        <v>#N/A</v>
      </c>
      <c r="D31" s="33"/>
      <c r="E31" s="33"/>
      <c r="F31" s="31"/>
      <c r="G31" s="31"/>
      <c r="H31" s="31">
        <f>G31/8*7</f>
        <v>0</v>
      </c>
      <c r="I31" s="31"/>
      <c r="J31" s="34" t="e">
        <f t="shared" si="0"/>
        <v>#DIV/0!</v>
      </c>
      <c r="K31" s="31"/>
      <c r="L31" s="36"/>
    </row>
    <row r="32" spans="2:14" ht="15" customHeight="1">
      <c r="B32" s="31">
        <v>3</v>
      </c>
      <c r="C32" s="32" t="str">
        <f>VLOOKUP(N32,'[1]LEDEN'!A:E,2,FALSE)</f>
        <v>VANHERCKE Eric</v>
      </c>
      <c r="D32" s="33"/>
      <c r="E32" s="33"/>
      <c r="F32" s="31">
        <v>2</v>
      </c>
      <c r="G32" s="31"/>
      <c r="H32" s="31">
        <v>20</v>
      </c>
      <c r="I32" s="31">
        <v>25</v>
      </c>
      <c r="J32" s="34">
        <f t="shared" si="0"/>
        <v>0.8</v>
      </c>
      <c r="K32" s="31">
        <v>6</v>
      </c>
      <c r="L32" s="36"/>
      <c r="N32">
        <v>9255</v>
      </c>
    </row>
    <row r="33" spans="1:12" ht="15" customHeight="1">
      <c r="A33" s="37"/>
      <c r="B33" s="38"/>
      <c r="C33" s="39" t="s">
        <v>20</v>
      </c>
      <c r="D33" s="37"/>
      <c r="E33" s="37" t="s">
        <v>21</v>
      </c>
      <c r="F33" s="40">
        <f>SUM(F28:F32)</f>
        <v>4</v>
      </c>
      <c r="G33" s="40">
        <f>SUM(G28:G32)</f>
        <v>0</v>
      </c>
      <c r="H33" s="40">
        <f>SUM(H28:H32)</f>
        <v>54</v>
      </c>
      <c r="I33" s="40">
        <f>SUM(I28:I32)</f>
        <v>68</v>
      </c>
      <c r="J33" s="41">
        <f t="shared" si="0"/>
        <v>0.79</v>
      </c>
      <c r="K33" s="40">
        <f>MAX(K28:K32)</f>
        <v>6</v>
      </c>
      <c r="L33" s="42"/>
    </row>
    <row r="34" spans="1:12" ht="6.75" customHeight="1" thickBot="1">
      <c r="A34" s="44"/>
      <c r="B34" s="45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ht="6" customHeight="1"/>
    <row r="36" spans="1:12" ht="13.5" customHeight="1">
      <c r="A36" s="22" t="s">
        <v>11</v>
      </c>
      <c r="B36" s="23" t="str">
        <f>VLOOKUP(L36,'[1]LEDEN'!A:E,2,FALSE)</f>
        <v>GEERLANDT José</v>
      </c>
      <c r="C36" s="22"/>
      <c r="D36" s="22"/>
      <c r="E36" s="22"/>
      <c r="F36" s="22" t="s">
        <v>13</v>
      </c>
      <c r="G36" s="25" t="str">
        <f>VLOOKUP(L36,'[1]LEDEN'!A:E,3,FALSE)</f>
        <v>OS</v>
      </c>
      <c r="H36" s="25"/>
      <c r="I36" s="22"/>
      <c r="J36" s="22"/>
      <c r="K36" s="22"/>
      <c r="L36" s="26">
        <v>4119</v>
      </c>
    </row>
    <row r="38" spans="6:12" ht="12.75">
      <c r="F38" s="27" t="s">
        <v>14</v>
      </c>
      <c r="G38" s="28" t="s">
        <v>15</v>
      </c>
      <c r="H38" s="28">
        <v>2.3</v>
      </c>
      <c r="I38" s="29" t="s">
        <v>16</v>
      </c>
      <c r="J38" s="30" t="s">
        <v>17</v>
      </c>
      <c r="K38" s="28" t="s">
        <v>18</v>
      </c>
      <c r="L38" s="28" t="s">
        <v>19</v>
      </c>
    </row>
    <row r="39" spans="2:14" ht="14.25" customHeight="1">
      <c r="B39" s="31">
        <v>1</v>
      </c>
      <c r="C39" s="32" t="str">
        <f>VLOOKUP(N39,'[1]LEDEN'!A:E,2,FALSE)</f>
        <v>BUYSSE Edgard</v>
      </c>
      <c r="D39" s="33"/>
      <c r="E39" s="33"/>
      <c r="F39" s="31">
        <v>0</v>
      </c>
      <c r="G39" s="31"/>
      <c r="H39" s="31">
        <v>18</v>
      </c>
      <c r="I39" s="31">
        <v>21</v>
      </c>
      <c r="J39" s="34">
        <f aca="true" t="shared" si="1" ref="J39:J44">ROUNDDOWN(H39/I39,2)</f>
        <v>0.85</v>
      </c>
      <c r="K39" s="31">
        <v>4</v>
      </c>
      <c r="L39" s="35"/>
      <c r="N39">
        <v>4232</v>
      </c>
    </row>
    <row r="40" spans="2:14" ht="15" customHeight="1">
      <c r="B40" s="31">
        <v>2</v>
      </c>
      <c r="C40" s="32" t="str">
        <f>VLOOKUP(N40,'[1]LEDEN'!A:E,2,FALSE)</f>
        <v>VANHERCKE Eric</v>
      </c>
      <c r="D40" s="33"/>
      <c r="E40" s="33"/>
      <c r="F40" s="31">
        <v>2</v>
      </c>
      <c r="G40" s="31"/>
      <c r="H40" s="31">
        <v>20</v>
      </c>
      <c r="I40" s="31">
        <v>19</v>
      </c>
      <c r="J40" s="34">
        <f t="shared" si="1"/>
        <v>1.05</v>
      </c>
      <c r="K40" s="31">
        <v>5</v>
      </c>
      <c r="L40" s="36">
        <v>4</v>
      </c>
      <c r="N40">
        <v>9255</v>
      </c>
    </row>
    <row r="41" spans="2:12" ht="12.75" customHeight="1" hidden="1">
      <c r="B41" s="31">
        <v>3</v>
      </c>
      <c r="C41" s="32" t="e">
        <f>VLOOKUP(N41,'[1]LEDEN'!A:E,2,FALSE)</f>
        <v>#N/A</v>
      </c>
      <c r="D41" s="33"/>
      <c r="E41" s="33"/>
      <c r="F41" s="31"/>
      <c r="G41" s="31"/>
      <c r="H41" s="31">
        <f>G41/8*7</f>
        <v>0</v>
      </c>
      <c r="I41" s="31"/>
      <c r="J41" s="34" t="e">
        <f t="shared" si="1"/>
        <v>#DIV/0!</v>
      </c>
      <c r="K41" s="31"/>
      <c r="L41" s="36"/>
    </row>
    <row r="42" spans="2:12" ht="12.75" customHeight="1" hidden="1">
      <c r="B42" s="31">
        <v>4</v>
      </c>
      <c r="C42" s="32" t="e">
        <f>VLOOKUP(N42,'[1]LEDEN'!A:E,2,FALSE)</f>
        <v>#N/A</v>
      </c>
      <c r="D42" s="33"/>
      <c r="E42" s="33"/>
      <c r="F42" s="31"/>
      <c r="G42" s="31"/>
      <c r="H42" s="31">
        <f>G42/8*7</f>
        <v>0</v>
      </c>
      <c r="I42" s="31"/>
      <c r="J42" s="34" t="e">
        <f t="shared" si="1"/>
        <v>#DIV/0!</v>
      </c>
      <c r="K42" s="31"/>
      <c r="L42" s="36"/>
    </row>
    <row r="43" spans="2:14" ht="15" customHeight="1">
      <c r="B43" s="31">
        <v>3</v>
      </c>
      <c r="C43" s="32" t="str">
        <f>VLOOKUP(N43,'[1]LEDEN'!A:E,2,FALSE)</f>
        <v>BLOMME Johan</v>
      </c>
      <c r="D43" s="33"/>
      <c r="E43" s="33"/>
      <c r="F43" s="31">
        <v>0</v>
      </c>
      <c r="G43" s="31"/>
      <c r="H43" s="31">
        <v>11</v>
      </c>
      <c r="I43" s="31">
        <v>17</v>
      </c>
      <c r="J43" s="34">
        <f t="shared" si="1"/>
        <v>0.64</v>
      </c>
      <c r="K43" s="31">
        <v>2</v>
      </c>
      <c r="L43" s="36"/>
      <c r="N43">
        <v>6686</v>
      </c>
    </row>
    <row r="44" spans="1:12" ht="12.75">
      <c r="A44" s="37"/>
      <c r="B44" s="38"/>
      <c r="C44" s="39" t="s">
        <v>20</v>
      </c>
      <c r="D44" s="37"/>
      <c r="E44" s="37" t="s">
        <v>21</v>
      </c>
      <c r="F44" s="40">
        <f>SUM(F39:F43)</f>
        <v>2</v>
      </c>
      <c r="G44" s="40">
        <f>SUM(G39:G43)</f>
        <v>0</v>
      </c>
      <c r="H44" s="40">
        <f>SUM(H39:H43)</f>
        <v>49</v>
      </c>
      <c r="I44" s="40">
        <f>SUM(I39:I43)</f>
        <v>57</v>
      </c>
      <c r="J44" s="41">
        <f t="shared" si="1"/>
        <v>0.85</v>
      </c>
      <c r="K44" s="40">
        <f>MAX(K39:K43)</f>
        <v>5</v>
      </c>
      <c r="L44" s="42"/>
    </row>
    <row r="45" spans="1:12" ht="4.5" customHeight="1" thickBot="1">
      <c r="A45" s="44"/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6" customHeight="1"/>
    <row r="47" spans="1:12" ht="15">
      <c r="A47" s="47" t="s">
        <v>24</v>
      </c>
      <c r="B47" s="48"/>
      <c r="C47" s="47"/>
      <c r="D47" s="48"/>
      <c r="E47" s="48"/>
      <c r="F47" s="48"/>
      <c r="G47" s="48"/>
      <c r="H47" s="47" t="s">
        <v>25</v>
      </c>
      <c r="I47" s="47"/>
      <c r="J47" s="47"/>
      <c r="K47" s="48"/>
      <c r="L47" s="48"/>
    </row>
    <row r="48" spans="1:12" ht="15">
      <c r="A48" s="49"/>
      <c r="B48" s="48"/>
      <c r="C48" s="49"/>
      <c r="D48" s="48"/>
      <c r="E48" s="48"/>
      <c r="F48" s="48"/>
      <c r="G48" s="48"/>
      <c r="H48" s="47" t="s">
        <v>26</v>
      </c>
      <c r="I48" s="47"/>
      <c r="J48" s="47"/>
      <c r="K48" s="48"/>
      <c r="L48" s="48"/>
    </row>
    <row r="49" spans="1:12" ht="15">
      <c r="A49" s="47" t="s">
        <v>27</v>
      </c>
      <c r="B49" s="48"/>
      <c r="C49" s="49"/>
      <c r="D49" s="50" t="s">
        <v>22</v>
      </c>
      <c r="E49" s="48"/>
      <c r="F49" s="48"/>
      <c r="G49" s="48"/>
      <c r="H49" s="48"/>
      <c r="I49" s="47"/>
      <c r="J49" s="48"/>
      <c r="K49" s="48"/>
      <c r="L49" s="48"/>
    </row>
    <row r="50" spans="1:12" ht="15">
      <c r="A50" s="50">
        <v>9255</v>
      </c>
      <c r="B50" s="50"/>
      <c r="C50" s="51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50" t="s">
        <v>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5">
      <c r="A52" s="52"/>
      <c r="B52" s="48"/>
      <c r="C52" s="48"/>
      <c r="D52" s="53">
        <v>41300</v>
      </c>
      <c r="E52" s="48"/>
      <c r="F52" s="48"/>
      <c r="G52" s="48"/>
      <c r="H52" s="47" t="s">
        <v>28</v>
      </c>
      <c r="I52" s="54" t="s">
        <v>29</v>
      </c>
      <c r="J52" s="54"/>
      <c r="K52" s="54"/>
      <c r="L52" s="54"/>
    </row>
  </sheetData>
  <sheetProtection/>
  <mergeCells count="8">
    <mergeCell ref="L40:L43"/>
    <mergeCell ref="I52:L52"/>
    <mergeCell ref="C3:D3"/>
    <mergeCell ref="F3:I3"/>
    <mergeCell ref="K3:M3"/>
    <mergeCell ref="L11:L12"/>
    <mergeCell ref="L20:L21"/>
    <mergeCell ref="L29:L32"/>
  </mergeCells>
  <printOptions/>
  <pageMargins left="0.3937007874015748" right="0" top="0.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2013-01-26T17:54:21Z</dcterms:created>
  <dcterms:modified xsi:type="dcterms:W3CDTF">2013-01-26T17:54:48Z</dcterms:modified>
  <cp:category/>
  <cp:version/>
  <cp:contentType/>
  <cp:contentStatus/>
</cp:coreProperties>
</file>