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<sst xmlns="http://schemas.openxmlformats.org/spreadsheetml/2006/main" count="60" uniqueCount="31">
  <si>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</si>
  <si>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</si>
  <si>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</si>
  <si>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</si>
  <si>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VRIJSPEL</t>
  </si>
  <si>
    <t xml:space="preserve">        KLEIN</t>
  </si>
  <si>
    <t>datum:</t>
  </si>
  <si>
    <t>10-15/10/2012</t>
  </si>
  <si>
    <t>Lokaal:</t>
  </si>
  <si>
    <t>K.BiGi &amp; BC 't OSKE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</si>
  <si>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</si>
  <si>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</si>
  <si>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</si>
  <si>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</si>
  <si>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</si>
  <si>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</si>
  <si>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</si>
  <si>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</si>
  <si>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</si>
  <si>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</si>
  <si>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</si>
  <si>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 2° Kl</t>
  </si>
  <si>
    <t>Totaal</t>
  </si>
  <si>
    <t>OG</t>
  </si>
  <si>
    <t xml:space="preserve">GEW. FINALE : </t>
  </si>
  <si>
    <t>DISTRICT ZUID W-VLAANDEREN</t>
  </si>
  <si>
    <t>08/09.12.12</t>
  </si>
  <si>
    <t>DE BUSSCHER Walter</t>
  </si>
  <si>
    <t>K. BRUGSE B.C.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</si>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</sst>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2" fontId="25" fillId="33" borderId="19" xfId="0" applyNumberFormat="1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19" xfId="0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8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8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8" fillId="0" borderId="0" xfId="55" applyNumberFormat="1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3 2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vrijspel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5" zoomScaleNormal="75" zoomScalePageLayoutView="0" workbookViewId="0" topLeftCell="A1">
      <selection activeCell="B52" sqref="B52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2" customHeight="1">
      <c r="B5" s="21" t="s">
        <v>12</v>
      </c>
    </row>
    <row r="6" ht="5.25" customHeight="1"/>
    <row r="7" spans="1:12" ht="12.75">
      <c r="A7" s="23" t="s">
        <v>13</v>
      </c>
      <c r="B7" s="24" t="str">
        <f>VLOOKUP(L7,'[1]LEDEN'!A:E,2,FALSE)</f>
        <v>FLAMEE Kurt</v>
      </c>
      <c r="C7" s="23"/>
      <c r="D7" s="23"/>
      <c r="E7" s="23"/>
      <c r="F7" s="23" t="s">
        <v>14</v>
      </c>
      <c r="G7" s="25" t="str">
        <f>VLOOKUP(L7,'[1]LEDEN'!A:E,3,FALSE)</f>
        <v>K.BiGi</v>
      </c>
      <c r="H7" s="25"/>
      <c r="I7" s="23"/>
      <c r="J7" s="23"/>
      <c r="K7" s="23"/>
      <c r="L7" s="26">
        <v>6680</v>
      </c>
    </row>
    <row r="8" ht="6" customHeight="1"/>
    <row r="9" spans="6:12" ht="12.75">
      <c r="F9" s="27" t="s">
        <v>15</v>
      </c>
      <c r="G9" s="28" t="s">
        <v>16</v>
      </c>
      <c r="H9" s="29">
        <v>2.3</v>
      </c>
      <c r="I9" s="30" t="s">
        <v>17</v>
      </c>
      <c r="J9" s="31" t="s">
        <v>18</v>
      </c>
      <c r="K9" s="28" t="s">
        <v>19</v>
      </c>
      <c r="L9" s="28" t="s">
        <v>20</v>
      </c>
    </row>
    <row r="10" spans="2:14" ht="15" customHeight="1">
      <c r="B10" s="32">
        <v>1</v>
      </c>
      <c r="C10" s="33" t="str">
        <f>VLOOKUP(N10,'[1]LEDEN'!A:E,2,FALSE)</f>
        <v>DE BUSSCHER Walter</v>
      </c>
      <c r="D10" s="34"/>
      <c r="E10" s="34"/>
      <c r="F10" s="32">
        <v>0</v>
      </c>
      <c r="G10" s="32"/>
      <c r="H10" s="32">
        <v>35</v>
      </c>
      <c r="I10" s="32">
        <v>8</v>
      </c>
      <c r="J10" s="35">
        <f aca="true" t="shared" si="0" ref="J10:J16">ROUNDDOWN(H10/I10,2)</f>
        <v>4.37</v>
      </c>
      <c r="K10" s="32">
        <v>16</v>
      </c>
      <c r="L10" s="36"/>
      <c r="N10">
        <v>9062</v>
      </c>
    </row>
    <row r="11" spans="2:14" ht="15" customHeight="1">
      <c r="B11" s="32">
        <v>2</v>
      </c>
      <c r="C11" s="33" t="str">
        <f>VLOOKUP(N11,'[1]LEDEN'!A:E,2,FALSE)</f>
        <v>WERBROUCK Luc</v>
      </c>
      <c r="D11" s="34"/>
      <c r="E11" s="34"/>
      <c r="F11" s="32">
        <v>0</v>
      </c>
      <c r="G11" s="32"/>
      <c r="H11" s="32">
        <v>98</v>
      </c>
      <c r="I11" s="32">
        <v>22</v>
      </c>
      <c r="J11" s="35">
        <f t="shared" si="0"/>
        <v>4.45</v>
      </c>
      <c r="K11" s="32">
        <v>12</v>
      </c>
      <c r="L11" s="37">
        <v>2</v>
      </c>
      <c r="N11">
        <v>4133</v>
      </c>
    </row>
    <row r="12" spans="2:14" ht="15" customHeight="1">
      <c r="B12" s="32">
        <v>3</v>
      </c>
      <c r="C12" s="33" t="str">
        <f>VLOOKUP(N12,'[1]LEDEN'!A:E,2,FALSE)</f>
        <v>VERMEULEN Johan</v>
      </c>
      <c r="D12" s="34"/>
      <c r="E12" s="34"/>
      <c r="F12" s="32">
        <v>2</v>
      </c>
      <c r="G12" s="32"/>
      <c r="H12" s="32">
        <v>120</v>
      </c>
      <c r="I12" s="32">
        <v>11</v>
      </c>
      <c r="J12" s="35">
        <f t="shared" si="0"/>
        <v>10.9</v>
      </c>
      <c r="K12" s="32">
        <v>24</v>
      </c>
      <c r="L12" s="37"/>
      <c r="N12">
        <v>7010</v>
      </c>
    </row>
    <row r="13" spans="2:14" ht="15" customHeight="1">
      <c r="B13" s="32">
        <v>4</v>
      </c>
      <c r="C13" s="33" t="str">
        <f>VLOOKUP(N13,'[1]LEDEN'!A:E,2,FALSE)</f>
        <v>WERBROUCK Luc</v>
      </c>
      <c r="D13" s="34"/>
      <c r="E13" s="34"/>
      <c r="F13" s="32">
        <v>2</v>
      </c>
      <c r="G13" s="32"/>
      <c r="H13" s="32">
        <v>120</v>
      </c>
      <c r="I13" s="32">
        <v>17</v>
      </c>
      <c r="J13" s="35">
        <f t="shared" si="0"/>
        <v>7.05</v>
      </c>
      <c r="K13" s="32">
        <v>23</v>
      </c>
      <c r="L13" s="37"/>
      <c r="N13">
        <v>4133</v>
      </c>
    </row>
    <row r="14" spans="2:12" ht="15" customHeight="1" hidden="1">
      <c r="B14" s="32">
        <v>4</v>
      </c>
      <c r="C14" s="33" t="e">
        <f>VLOOKUP(N14,'[1]LEDEN'!A:E,2,FALSE)</f>
        <v>#N/A</v>
      </c>
      <c r="D14" s="34"/>
      <c r="E14" s="34"/>
      <c r="F14" s="32"/>
      <c r="G14" s="32"/>
      <c r="H14" s="32">
        <f>G14/8*7</f>
        <v>0</v>
      </c>
      <c r="I14" s="32"/>
      <c r="J14" s="35" t="e">
        <f t="shared" si="0"/>
        <v>#DIV/0!</v>
      </c>
      <c r="K14" s="32"/>
      <c r="L14" s="37"/>
    </row>
    <row r="15" spans="2:12" ht="15" customHeight="1" hidden="1">
      <c r="B15" s="32">
        <v>5</v>
      </c>
      <c r="C15" s="33" t="e">
        <f>VLOOKUP(N15,'[1]LEDEN'!A:E,2,FALSE)</f>
        <v>#N/A</v>
      </c>
      <c r="D15" s="34"/>
      <c r="E15" s="34"/>
      <c r="F15" s="32"/>
      <c r="G15" s="32"/>
      <c r="H15" s="32">
        <f>G15/8*7</f>
        <v>0</v>
      </c>
      <c r="I15" s="32"/>
      <c r="J15" s="35" t="e">
        <f t="shared" si="0"/>
        <v>#DIV/0!</v>
      </c>
      <c r="K15" s="32"/>
      <c r="L15" s="37"/>
    </row>
    <row r="16" spans="1:13" ht="15" customHeight="1">
      <c r="A16" s="38"/>
      <c r="B16" s="39"/>
      <c r="C16" s="40" t="s">
        <v>21</v>
      </c>
      <c r="D16" s="38"/>
      <c r="E16" s="38" t="s">
        <v>22</v>
      </c>
      <c r="F16" s="41">
        <f>SUM(F10:F15)</f>
        <v>4</v>
      </c>
      <c r="G16" s="41">
        <f>SUM(G10:G15)</f>
        <v>0</v>
      </c>
      <c r="H16" s="41">
        <f>SUM(H10:H15)</f>
        <v>373</v>
      </c>
      <c r="I16" s="41">
        <f>SUM(I10:I15)</f>
        <v>58</v>
      </c>
      <c r="J16" s="42">
        <f t="shared" si="0"/>
        <v>6.43</v>
      </c>
      <c r="K16" s="41">
        <f>MAX(K10:K15)</f>
        <v>24</v>
      </c>
      <c r="L16" s="43"/>
      <c r="M16" s="44"/>
    </row>
    <row r="17" spans="1:12" ht="8.25" customHeight="1" thickBot="1">
      <c r="A17" s="45"/>
      <c r="B17" s="46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ht="7.5" customHeight="1"/>
    <row r="19" spans="1:12" ht="12.75">
      <c r="A19" s="23" t="s">
        <v>13</v>
      </c>
      <c r="B19" s="24" t="str">
        <f>VLOOKUP(L19,'[1]LEDEN'!A:E,2,FALSE)</f>
        <v>DE BUSSCHER Walter</v>
      </c>
      <c r="C19" s="23"/>
      <c r="D19" s="23"/>
      <c r="E19" s="23"/>
      <c r="F19" s="23" t="s">
        <v>14</v>
      </c>
      <c r="G19" s="25" t="str">
        <f>VLOOKUP(L19,'[1]LEDEN'!A:E,3,FALSE)</f>
        <v>K.Br</v>
      </c>
      <c r="H19" s="25"/>
      <c r="I19" s="23"/>
      <c r="J19" s="23"/>
      <c r="K19" s="23"/>
      <c r="L19" s="26">
        <v>9062</v>
      </c>
    </row>
    <row r="20" ht="6" customHeight="1"/>
    <row r="21" spans="6:12" ht="12.75">
      <c r="F21" s="27" t="s">
        <v>15</v>
      </c>
      <c r="G21" s="28" t="s">
        <v>16</v>
      </c>
      <c r="H21" s="29">
        <v>2.3</v>
      </c>
      <c r="I21" s="30" t="s">
        <v>17</v>
      </c>
      <c r="J21" s="31" t="s">
        <v>18</v>
      </c>
      <c r="K21" s="28" t="s">
        <v>19</v>
      </c>
      <c r="L21" s="28" t="s">
        <v>20</v>
      </c>
    </row>
    <row r="22" spans="2:14" ht="12.75">
      <c r="B22" s="32">
        <v>1</v>
      </c>
      <c r="C22" s="33" t="str">
        <f>VLOOKUP(N22,'[1]LEDEN'!A:E,2,FALSE)</f>
        <v>FLAMEE Kurt</v>
      </c>
      <c r="D22" s="34"/>
      <c r="E22" s="34"/>
      <c r="F22" s="32">
        <v>2</v>
      </c>
      <c r="G22" s="32"/>
      <c r="H22" s="32">
        <v>120</v>
      </c>
      <c r="I22" s="32">
        <v>8</v>
      </c>
      <c r="J22" s="35">
        <f aca="true" t="shared" si="1" ref="J22:J28">ROUNDDOWN(H22/I22,2)</f>
        <v>15</v>
      </c>
      <c r="K22" s="32">
        <v>43</v>
      </c>
      <c r="L22" s="36"/>
      <c r="N22">
        <v>6680</v>
      </c>
    </row>
    <row r="23" spans="2:14" ht="12.75">
      <c r="B23" s="32">
        <v>2</v>
      </c>
      <c r="C23" s="33" t="str">
        <f>VLOOKUP(N23,'[1]LEDEN'!A:E,2,FALSE)</f>
        <v>VERMEULEN Johan</v>
      </c>
      <c r="D23" s="34"/>
      <c r="E23" s="34"/>
      <c r="F23" s="32">
        <v>2</v>
      </c>
      <c r="G23" s="32"/>
      <c r="H23" s="32">
        <v>120</v>
      </c>
      <c r="I23" s="32">
        <v>15</v>
      </c>
      <c r="J23" s="35">
        <f t="shared" si="1"/>
        <v>8</v>
      </c>
      <c r="K23" s="32">
        <v>48</v>
      </c>
      <c r="L23" s="47">
        <v>1</v>
      </c>
      <c r="N23">
        <v>7010</v>
      </c>
    </row>
    <row r="24" spans="2:14" ht="12.75">
      <c r="B24" s="32">
        <v>3</v>
      </c>
      <c r="C24" s="33" t="str">
        <f>VLOOKUP(N24,'[1]LEDEN'!A:E,2,FALSE)</f>
        <v>WERBROUCK Luc</v>
      </c>
      <c r="D24" s="34"/>
      <c r="E24" s="34"/>
      <c r="F24" s="32">
        <v>2</v>
      </c>
      <c r="G24" s="32"/>
      <c r="H24" s="32">
        <v>120</v>
      </c>
      <c r="I24" s="32">
        <v>18</v>
      </c>
      <c r="J24" s="35">
        <f t="shared" si="1"/>
        <v>6.66</v>
      </c>
      <c r="K24" s="32">
        <v>22</v>
      </c>
      <c r="L24" s="47"/>
      <c r="N24">
        <v>4133</v>
      </c>
    </row>
    <row r="25" spans="2:14" ht="12.75">
      <c r="B25" s="32">
        <v>4</v>
      </c>
      <c r="C25" s="33" t="str">
        <f>VLOOKUP(N25,'[1]LEDEN'!A:E,2,FALSE)</f>
        <v>VERMEULEN Johan</v>
      </c>
      <c r="D25" s="34"/>
      <c r="E25" s="34"/>
      <c r="F25" s="32">
        <v>2</v>
      </c>
      <c r="G25" s="32"/>
      <c r="H25" s="32">
        <v>120</v>
      </c>
      <c r="I25" s="32">
        <v>11</v>
      </c>
      <c r="J25" s="35">
        <f t="shared" si="1"/>
        <v>10.9</v>
      </c>
      <c r="K25" s="32">
        <v>38</v>
      </c>
      <c r="L25" s="47"/>
      <c r="N25">
        <v>7010</v>
      </c>
    </row>
    <row r="26" spans="2:12" ht="12.75" customHeight="1" hidden="1">
      <c r="B26" s="32"/>
      <c r="C26" s="33" t="e">
        <f>VLOOKUP(N26,'[1]LEDEN'!A:E,2,FALSE)</f>
        <v>#N/A</v>
      </c>
      <c r="D26" s="34"/>
      <c r="E26" s="34"/>
      <c r="F26" s="32"/>
      <c r="G26" s="32"/>
      <c r="H26" s="32">
        <f>G26/8*7</f>
        <v>0</v>
      </c>
      <c r="I26" s="32"/>
      <c r="J26" s="35" t="e">
        <f t="shared" si="1"/>
        <v>#DIV/0!</v>
      </c>
      <c r="K26" s="32"/>
      <c r="L26" s="47"/>
    </row>
    <row r="27" spans="2:12" ht="12.75" customHeight="1" hidden="1">
      <c r="B27" s="32"/>
      <c r="C27" s="33" t="e">
        <f>VLOOKUP(N27,'[1]LEDEN'!A:E,2,FALSE)</f>
        <v>#N/A</v>
      </c>
      <c r="D27" s="34"/>
      <c r="E27" s="34"/>
      <c r="F27" s="32"/>
      <c r="G27" s="32"/>
      <c r="H27" s="32">
        <f>G27/8*7</f>
        <v>0</v>
      </c>
      <c r="I27" s="32"/>
      <c r="J27" s="35" t="e">
        <f t="shared" si="1"/>
        <v>#DIV/0!</v>
      </c>
      <c r="K27" s="32"/>
      <c r="L27" s="47"/>
    </row>
    <row r="28" spans="1:12" ht="12.75">
      <c r="A28" s="38"/>
      <c r="B28" s="39"/>
      <c r="C28" s="40" t="s">
        <v>21</v>
      </c>
      <c r="D28" s="38"/>
      <c r="E28" s="38" t="s">
        <v>22</v>
      </c>
      <c r="F28" s="41">
        <f>SUM(F22:F27)</f>
        <v>8</v>
      </c>
      <c r="G28" s="41">
        <f>SUM(G22:G27)</f>
        <v>0</v>
      </c>
      <c r="H28" s="41">
        <f>SUM(H22:H27)</f>
        <v>480</v>
      </c>
      <c r="I28" s="41">
        <f>SUM(I22:I27)</f>
        <v>52</v>
      </c>
      <c r="J28" s="42">
        <f t="shared" si="1"/>
        <v>9.23</v>
      </c>
      <c r="K28" s="41">
        <f>MAX(K22:K27)</f>
        <v>48</v>
      </c>
      <c r="L28" s="43"/>
    </row>
    <row r="29" spans="1:12" ht="7.5" customHeight="1" thickBot="1">
      <c r="A29" s="45"/>
      <c r="B29" s="46"/>
      <c r="C29" s="45"/>
      <c r="D29" s="45"/>
      <c r="E29" s="45"/>
      <c r="F29" s="46"/>
      <c r="G29" s="46"/>
      <c r="H29" s="46"/>
      <c r="I29" s="46"/>
      <c r="J29" s="46"/>
      <c r="K29" s="46"/>
      <c r="L29" s="45"/>
    </row>
    <row r="30" spans="6:11" ht="3.75" customHeight="1">
      <c r="F30" s="22"/>
      <c r="G30" s="22"/>
      <c r="H30" s="22"/>
      <c r="I30" s="22"/>
      <c r="J30" s="22"/>
      <c r="K30" s="22"/>
    </row>
    <row r="31" spans="1:12" ht="12.75">
      <c r="A31" s="23" t="s">
        <v>13</v>
      </c>
      <c r="B31" s="24" t="str">
        <f>VLOOKUP(L31,'[1]LEDEN'!A:E,2,FALSE)</f>
        <v>VERMEULEN Johan</v>
      </c>
      <c r="C31" s="23"/>
      <c r="D31" s="23"/>
      <c r="E31" s="23"/>
      <c r="F31" s="48" t="s">
        <v>14</v>
      </c>
      <c r="G31" s="49" t="str">
        <f>VLOOKUP(L31,'[1]LEDEN'!A:E,3,FALSE)</f>
        <v>OS</v>
      </c>
      <c r="H31" s="49"/>
      <c r="I31" s="48"/>
      <c r="J31" s="48"/>
      <c r="K31" s="48"/>
      <c r="L31" s="26">
        <v>7010</v>
      </c>
    </row>
    <row r="32" spans="6:11" ht="7.5" customHeight="1">
      <c r="F32" s="22"/>
      <c r="G32" s="22"/>
      <c r="H32" s="22"/>
      <c r="I32" s="22"/>
      <c r="J32" s="22"/>
      <c r="K32" s="22"/>
    </row>
    <row r="33" spans="6:12" ht="12.75">
      <c r="F33" s="28" t="s">
        <v>15</v>
      </c>
      <c r="G33" s="28" t="s">
        <v>16</v>
      </c>
      <c r="H33" s="29">
        <v>2.3</v>
      </c>
      <c r="I33" s="28" t="s">
        <v>17</v>
      </c>
      <c r="J33" s="31" t="s">
        <v>18</v>
      </c>
      <c r="K33" s="28" t="s">
        <v>19</v>
      </c>
      <c r="L33" s="28" t="s">
        <v>20</v>
      </c>
    </row>
    <row r="34" spans="2:14" ht="12.75">
      <c r="B34" s="32">
        <v>1</v>
      </c>
      <c r="C34" s="33" t="str">
        <f>VLOOKUP(N34,'[1]LEDEN'!A:E,2,FALSE)</f>
        <v>HAEGHEBAERT Eric</v>
      </c>
      <c r="D34" s="34"/>
      <c r="E34" s="34"/>
      <c r="F34" s="32">
        <v>0</v>
      </c>
      <c r="G34" s="32"/>
      <c r="H34" s="32">
        <v>114</v>
      </c>
      <c r="I34" s="32">
        <v>24</v>
      </c>
      <c r="J34" s="35">
        <f aca="true" t="shared" si="2" ref="J34:J40">ROUNDDOWN(H34/I34,2)</f>
        <v>4.75</v>
      </c>
      <c r="K34" s="32">
        <v>27</v>
      </c>
      <c r="L34" s="36"/>
      <c r="N34">
        <v>4122</v>
      </c>
    </row>
    <row r="35" spans="2:14" ht="12.75">
      <c r="B35" s="32">
        <v>2</v>
      </c>
      <c r="C35" s="33" t="str">
        <f>VLOOKUP(N35,'[1]LEDEN'!A:E,2,FALSE)</f>
        <v>DE BUSSCHER Walter</v>
      </c>
      <c r="D35" s="34"/>
      <c r="E35" s="34"/>
      <c r="F35" s="32">
        <v>0</v>
      </c>
      <c r="G35" s="32"/>
      <c r="H35" s="32">
        <v>44</v>
      </c>
      <c r="I35" s="32">
        <v>15</v>
      </c>
      <c r="J35" s="35">
        <f t="shared" si="2"/>
        <v>2.93</v>
      </c>
      <c r="K35" s="32">
        <v>17</v>
      </c>
      <c r="L35" s="37">
        <v>4</v>
      </c>
      <c r="N35">
        <v>9062</v>
      </c>
    </row>
    <row r="36" spans="2:14" ht="12.75">
      <c r="B36" s="32">
        <v>3</v>
      </c>
      <c r="C36" s="33" t="str">
        <f>VLOOKUP(N36,'[1]LEDEN'!A:E,2,FALSE)</f>
        <v>FLAMEE Kurt</v>
      </c>
      <c r="D36" s="34"/>
      <c r="E36" s="34"/>
      <c r="F36" s="32">
        <v>0</v>
      </c>
      <c r="G36" s="32"/>
      <c r="H36" s="32">
        <v>30</v>
      </c>
      <c r="I36" s="32">
        <v>11</v>
      </c>
      <c r="J36" s="35">
        <f t="shared" si="2"/>
        <v>2.72</v>
      </c>
      <c r="K36" s="32">
        <v>11</v>
      </c>
      <c r="L36" s="37"/>
      <c r="N36">
        <v>6680</v>
      </c>
    </row>
    <row r="37" spans="2:14" ht="12.75">
      <c r="B37" s="32">
        <v>4</v>
      </c>
      <c r="C37" s="33" t="str">
        <f>VLOOKUP(N37,'[1]LEDEN'!A:E,2,FALSE)</f>
        <v>DE BUSSCHER Walter</v>
      </c>
      <c r="D37" s="34"/>
      <c r="E37" s="34"/>
      <c r="F37" s="32">
        <v>0</v>
      </c>
      <c r="G37" s="32"/>
      <c r="H37" s="32">
        <v>93</v>
      </c>
      <c r="I37" s="32">
        <v>11</v>
      </c>
      <c r="J37" s="35">
        <f t="shared" si="2"/>
        <v>8.45</v>
      </c>
      <c r="K37" s="32">
        <v>27</v>
      </c>
      <c r="L37" s="37"/>
      <c r="N37">
        <v>9062</v>
      </c>
    </row>
    <row r="38" spans="2:12" ht="12.75" customHeight="1" hidden="1">
      <c r="B38" s="32">
        <v>4</v>
      </c>
      <c r="C38" s="33" t="e">
        <f>VLOOKUP(N38,'[1]LEDEN'!A:E,2,FALSE)</f>
        <v>#N/A</v>
      </c>
      <c r="D38" s="34"/>
      <c r="E38" s="34"/>
      <c r="F38" s="32"/>
      <c r="G38" s="32"/>
      <c r="H38" s="32">
        <f>G38/8*7</f>
        <v>0</v>
      </c>
      <c r="I38" s="32"/>
      <c r="J38" s="35" t="e">
        <f t="shared" si="2"/>
        <v>#DIV/0!</v>
      </c>
      <c r="K38" s="32"/>
      <c r="L38" s="37"/>
    </row>
    <row r="39" spans="2:12" ht="12.75" customHeight="1" hidden="1">
      <c r="B39" s="32">
        <v>5</v>
      </c>
      <c r="C39" s="33" t="e">
        <f>VLOOKUP(N39,'[1]LEDEN'!A:E,2,FALSE)</f>
        <v>#N/A</v>
      </c>
      <c r="D39" s="34"/>
      <c r="E39" s="34"/>
      <c r="F39" s="32"/>
      <c r="G39" s="32"/>
      <c r="H39" s="32">
        <f>G39/8*7</f>
        <v>0</v>
      </c>
      <c r="I39" s="32"/>
      <c r="J39" s="35" t="e">
        <f t="shared" si="2"/>
        <v>#DIV/0!</v>
      </c>
      <c r="K39" s="32"/>
      <c r="L39" s="37"/>
    </row>
    <row r="40" spans="1:12" ht="12.75">
      <c r="A40" s="38"/>
      <c r="B40" s="39"/>
      <c r="C40" s="40" t="s">
        <v>23</v>
      </c>
      <c r="D40" s="38"/>
      <c r="E40" s="38" t="s">
        <v>22</v>
      </c>
      <c r="F40" s="41">
        <f>SUM(F34:F39)</f>
        <v>0</v>
      </c>
      <c r="G40" s="41">
        <f>SUM(G34:G39)</f>
        <v>0</v>
      </c>
      <c r="H40" s="41">
        <f>SUM(H34:H39)</f>
        <v>281</v>
      </c>
      <c r="I40" s="41">
        <f>SUM(I34:I39)</f>
        <v>61</v>
      </c>
      <c r="J40" s="42">
        <f t="shared" si="2"/>
        <v>4.6</v>
      </c>
      <c r="K40" s="41">
        <f>MAX(K34:K39)</f>
        <v>27</v>
      </c>
      <c r="L40" s="43"/>
    </row>
    <row r="41" spans="1:12" ht="6.75" customHeight="1" thickBot="1">
      <c r="A41" s="45"/>
      <c r="B41" s="46"/>
      <c r="C41" s="45"/>
      <c r="D41" s="45"/>
      <c r="E41" s="45"/>
      <c r="F41" s="46"/>
      <c r="G41" s="46"/>
      <c r="H41" s="46"/>
      <c r="I41" s="46"/>
      <c r="J41" s="46"/>
      <c r="K41" s="46"/>
      <c r="L41" s="45"/>
    </row>
    <row r="42" spans="6:11" ht="6" customHeight="1">
      <c r="F42" s="22"/>
      <c r="G42" s="22"/>
      <c r="H42" s="22"/>
      <c r="I42" s="22"/>
      <c r="J42" s="22"/>
      <c r="K42" s="22"/>
    </row>
    <row r="43" spans="1:12" ht="13.5" customHeight="1">
      <c r="A43" s="23" t="s">
        <v>13</v>
      </c>
      <c r="B43" s="24" t="str">
        <f>VLOOKUP(L43,'[1]LEDEN'!A:E,2,FALSE)</f>
        <v>WERBROUCK Luc</v>
      </c>
      <c r="C43" s="23"/>
      <c r="D43" s="23"/>
      <c r="E43" s="23"/>
      <c r="F43" s="48" t="s">
        <v>14</v>
      </c>
      <c r="G43" s="49" t="str">
        <f>VLOOKUP(L43,'[1]LEDEN'!A:E,3,FALSE)</f>
        <v>OS</v>
      </c>
      <c r="H43" s="49"/>
      <c r="I43" s="48"/>
      <c r="J43" s="48"/>
      <c r="K43" s="48"/>
      <c r="L43" s="26">
        <v>4133</v>
      </c>
    </row>
    <row r="44" spans="6:11" ht="12.75">
      <c r="F44" s="22"/>
      <c r="G44" s="22"/>
      <c r="H44" s="22"/>
      <c r="I44" s="22"/>
      <c r="J44" s="22"/>
      <c r="K44" s="22"/>
    </row>
    <row r="45" spans="6:12" ht="12.75">
      <c r="F45" s="28" t="s">
        <v>15</v>
      </c>
      <c r="G45" s="28" t="s">
        <v>16</v>
      </c>
      <c r="H45" s="29">
        <v>2.3</v>
      </c>
      <c r="I45" s="28" t="s">
        <v>17</v>
      </c>
      <c r="J45" s="31" t="s">
        <v>18</v>
      </c>
      <c r="K45" s="28" t="s">
        <v>19</v>
      </c>
      <c r="L45" s="28" t="s">
        <v>20</v>
      </c>
    </row>
    <row r="46" spans="2:14" ht="12.75">
      <c r="B46" s="32">
        <v>1</v>
      </c>
      <c r="C46" s="33" t="str">
        <f>VLOOKUP(N46,'[1]LEDEN'!A:E,2,FALSE)</f>
        <v>VERMEULEN Johan</v>
      </c>
      <c r="D46" s="34"/>
      <c r="E46" s="34"/>
      <c r="F46" s="32">
        <v>2</v>
      </c>
      <c r="G46" s="32"/>
      <c r="H46" s="32">
        <v>120</v>
      </c>
      <c r="I46" s="32">
        <v>24</v>
      </c>
      <c r="J46" s="35">
        <f aca="true" t="shared" si="3" ref="J46:J52">ROUNDDOWN(H46/I46,2)</f>
        <v>5</v>
      </c>
      <c r="K46" s="32">
        <v>27</v>
      </c>
      <c r="L46" s="36"/>
      <c r="N46">
        <v>7010</v>
      </c>
    </row>
    <row r="47" spans="2:14" ht="12.75">
      <c r="B47" s="32">
        <v>2</v>
      </c>
      <c r="C47" s="33" t="str">
        <f>VLOOKUP(N47,'[1]LEDEN'!A:E,2,FALSE)</f>
        <v>FLAMEE Kurt</v>
      </c>
      <c r="D47" s="34"/>
      <c r="E47" s="34"/>
      <c r="F47" s="32">
        <v>2</v>
      </c>
      <c r="G47" s="32"/>
      <c r="H47" s="32">
        <v>120</v>
      </c>
      <c r="I47" s="32">
        <v>22</v>
      </c>
      <c r="J47" s="35">
        <f t="shared" si="3"/>
        <v>5.45</v>
      </c>
      <c r="K47" s="32">
        <v>17</v>
      </c>
      <c r="L47" s="37">
        <v>3</v>
      </c>
      <c r="N47">
        <v>6680</v>
      </c>
    </row>
    <row r="48" spans="2:14" ht="12.75">
      <c r="B48" s="32">
        <v>3</v>
      </c>
      <c r="C48" s="33" t="str">
        <f>VLOOKUP(N48,'[1]LEDEN'!A:E,2,FALSE)</f>
        <v>DE BUSSCHER Walter</v>
      </c>
      <c r="D48" s="34"/>
      <c r="E48" s="34"/>
      <c r="F48" s="32">
        <v>0</v>
      </c>
      <c r="G48" s="32"/>
      <c r="H48" s="32">
        <v>28</v>
      </c>
      <c r="I48" s="32">
        <v>18</v>
      </c>
      <c r="J48" s="35">
        <f t="shared" si="3"/>
        <v>1.55</v>
      </c>
      <c r="K48" s="32">
        <v>6</v>
      </c>
      <c r="L48" s="37"/>
      <c r="N48">
        <v>9062</v>
      </c>
    </row>
    <row r="49" spans="2:14" ht="12.75">
      <c r="B49" s="32">
        <v>4</v>
      </c>
      <c r="C49" s="33" t="str">
        <f>VLOOKUP(N49,'[1]LEDEN'!A:E,2,FALSE)</f>
        <v>FLAMEE Kurt</v>
      </c>
      <c r="D49" s="34"/>
      <c r="E49" s="34"/>
      <c r="F49" s="32">
        <v>0</v>
      </c>
      <c r="G49" s="32"/>
      <c r="H49" s="32">
        <v>69</v>
      </c>
      <c r="I49" s="32">
        <v>17</v>
      </c>
      <c r="J49" s="35">
        <f t="shared" si="3"/>
        <v>4.05</v>
      </c>
      <c r="K49" s="32">
        <v>19</v>
      </c>
      <c r="L49" s="37"/>
      <c r="N49">
        <v>6680</v>
      </c>
    </row>
    <row r="50" spans="2:12" ht="12.75" customHeight="1" hidden="1">
      <c r="B50" s="32">
        <v>4</v>
      </c>
      <c r="C50" s="33" t="e">
        <f>VLOOKUP(N50,'[1]LEDEN'!A:E,2,FALSE)</f>
        <v>#N/A</v>
      </c>
      <c r="D50" s="34"/>
      <c r="E50" s="34"/>
      <c r="F50" s="32"/>
      <c r="G50" s="32"/>
      <c r="H50" s="32">
        <f>G50/8*7</f>
        <v>0</v>
      </c>
      <c r="I50" s="32"/>
      <c r="J50" s="35" t="e">
        <f t="shared" si="3"/>
        <v>#DIV/0!</v>
      </c>
      <c r="K50" s="32"/>
      <c r="L50" s="37"/>
    </row>
    <row r="51" spans="2:12" ht="12.75" customHeight="1" hidden="1">
      <c r="B51" s="32">
        <v>5</v>
      </c>
      <c r="C51" s="33" t="e">
        <f>VLOOKUP(N51,'[1]LEDEN'!A:E,2,FALSE)</f>
        <v>#N/A</v>
      </c>
      <c r="D51" s="34"/>
      <c r="E51" s="34"/>
      <c r="F51" s="32"/>
      <c r="G51" s="32"/>
      <c r="H51" s="32">
        <f>G51/8*7</f>
        <v>0</v>
      </c>
      <c r="I51" s="32"/>
      <c r="J51" s="35" t="e">
        <f t="shared" si="3"/>
        <v>#DIV/0!</v>
      </c>
      <c r="K51" s="32"/>
      <c r="L51" s="37"/>
    </row>
    <row r="52" spans="1:12" ht="12.75">
      <c r="A52" s="38"/>
      <c r="B52" s="39"/>
      <c r="C52" s="40" t="s">
        <v>23</v>
      </c>
      <c r="D52" s="38"/>
      <c r="E52" s="38" t="s">
        <v>22</v>
      </c>
      <c r="F52" s="41">
        <f>SUM(F46:F51)</f>
        <v>4</v>
      </c>
      <c r="G52" s="41">
        <f>SUM(G46:G51)</f>
        <v>0</v>
      </c>
      <c r="H52" s="41">
        <f>SUM(H46:H51)</f>
        <v>337</v>
      </c>
      <c r="I52" s="41">
        <f>SUM(I46:I51)</f>
        <v>81</v>
      </c>
      <c r="J52" s="42">
        <f t="shared" si="3"/>
        <v>4.16</v>
      </c>
      <c r="K52" s="41">
        <f>MAX(K46:K51)</f>
        <v>27</v>
      </c>
      <c r="L52" s="43"/>
    </row>
    <row r="53" spans="1:12" ht="4.5" customHeight="1" thickBot="1">
      <c r="A53" s="45"/>
      <c r="B53" s="46"/>
      <c r="C53" s="45"/>
      <c r="D53" s="45"/>
      <c r="E53" s="45"/>
      <c r="F53" s="46"/>
      <c r="G53" s="46"/>
      <c r="H53" s="46"/>
      <c r="I53" s="46"/>
      <c r="J53" s="46"/>
      <c r="K53" s="46"/>
      <c r="L53" s="45"/>
    </row>
    <row r="54" spans="6:11" ht="6" customHeight="1">
      <c r="F54" s="22"/>
      <c r="G54" s="22"/>
      <c r="H54" s="22"/>
      <c r="I54" s="22"/>
      <c r="J54" s="22"/>
      <c r="K54" s="22"/>
    </row>
    <row r="56" spans="1:12" ht="15">
      <c r="A56" s="50" t="s">
        <v>24</v>
      </c>
      <c r="B56" s="51"/>
      <c r="C56" s="50"/>
      <c r="D56" s="51"/>
      <c r="E56" s="51"/>
      <c r="F56" s="51"/>
      <c r="G56" s="51"/>
      <c r="H56" s="50" t="s">
        <v>25</v>
      </c>
      <c r="I56" s="50"/>
      <c r="J56" s="50"/>
      <c r="K56" s="51"/>
      <c r="L56" s="51"/>
    </row>
    <row r="57" spans="1:12" ht="15">
      <c r="A57" s="52"/>
      <c r="B57" s="51"/>
      <c r="C57" s="52"/>
      <c r="D57" s="51"/>
      <c r="E57" s="51"/>
      <c r="F57" s="51"/>
      <c r="G57" s="51"/>
      <c r="H57" s="50" t="s">
        <v>26</v>
      </c>
      <c r="I57" s="50"/>
      <c r="J57" s="50"/>
      <c r="K57" s="51"/>
      <c r="L57" s="51"/>
    </row>
    <row r="58" spans="1:12" ht="15">
      <c r="A58" s="50" t="s">
        <v>27</v>
      </c>
      <c r="B58" s="51"/>
      <c r="C58" s="52"/>
      <c r="D58" s="53"/>
      <c r="E58" s="51"/>
      <c r="F58" s="51"/>
      <c r="G58" s="51"/>
      <c r="H58" s="51"/>
      <c r="I58" s="51"/>
      <c r="J58" s="51"/>
      <c r="K58" s="51"/>
      <c r="L58" s="51"/>
    </row>
    <row r="59" spans="1:12" ht="15">
      <c r="A59" s="53">
        <v>9062</v>
      </c>
      <c r="B59" s="53"/>
      <c r="C59" s="54"/>
      <c r="D59" s="51"/>
      <c r="E59" s="51"/>
      <c r="F59" s="51"/>
      <c r="G59" s="51"/>
      <c r="H59" s="51"/>
      <c r="I59" s="51"/>
      <c r="J59" s="51"/>
      <c r="K59" s="51"/>
      <c r="L59" s="51"/>
    </row>
    <row r="60" spans="1:12" ht="15">
      <c r="A60" s="53" t="s">
        <v>28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ht="15">
      <c r="A61" s="55"/>
      <c r="B61" s="51"/>
      <c r="C61" s="51"/>
      <c r="D61" s="56">
        <v>41203</v>
      </c>
      <c r="E61" s="51"/>
      <c r="F61" s="51"/>
      <c r="G61" s="51"/>
      <c r="H61" s="50" t="s">
        <v>29</v>
      </c>
      <c r="I61" s="53" t="s">
        <v>30</v>
      </c>
      <c r="J61" s="53"/>
      <c r="K61" s="53"/>
      <c r="L61" s="53"/>
    </row>
  </sheetData>
  <sheetProtection/>
  <mergeCells count="7">
    <mergeCell ref="L47:L51"/>
    <mergeCell ref="C3:D3"/>
    <mergeCell ref="F3:I3"/>
    <mergeCell ref="K3:M3"/>
    <mergeCell ref="L11:L15"/>
    <mergeCell ref="L23:L27"/>
    <mergeCell ref="L35:L39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2012-10-21T14:08:41Z</dcterms:created>
  <dcterms:modified xsi:type="dcterms:W3CDTF">2012-10-21T14:25:52Z</dcterms:modified>
  <cp:category/>
  <cp:version/>
  <cp:contentType/>
  <cp:contentStatus/>
</cp:coreProperties>
</file>