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firstSheet="2" activeTab="2"/>
  </bookViews>
  <sheets>
    <sheet name="WB" sheetId="4" state="hidden" r:id="rId1"/>
    <sheet name="Resume" sheetId="5" state="hidden" r:id="rId2"/>
    <sheet name="KDF" sheetId="2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I120" i="4" l="1"/>
  <c r="G120" i="4"/>
  <c r="F120" i="4"/>
  <c r="H120" i="4" s="1"/>
  <c r="E120" i="4"/>
  <c r="H117" i="4"/>
  <c r="H116" i="4"/>
  <c r="H115" i="4"/>
  <c r="H114" i="4"/>
  <c r="I110" i="4"/>
  <c r="G110" i="4"/>
  <c r="H110" i="4" s="1"/>
  <c r="F110" i="4"/>
  <c r="E110" i="4"/>
  <c r="H107" i="4"/>
  <c r="H106" i="4"/>
  <c r="H105" i="4"/>
  <c r="H104" i="4"/>
  <c r="I100" i="4"/>
  <c r="H100" i="4"/>
  <c r="G100" i="4"/>
  <c r="F100" i="4"/>
  <c r="E100" i="4"/>
  <c r="H97" i="4"/>
  <c r="H96" i="4"/>
  <c r="H95" i="4"/>
  <c r="H94" i="4"/>
  <c r="I90" i="4"/>
  <c r="G90" i="4"/>
  <c r="F90" i="4"/>
  <c r="H90" i="4" s="1"/>
  <c r="E90" i="4"/>
  <c r="H87" i="4"/>
  <c r="H86" i="4"/>
  <c r="H85" i="4"/>
  <c r="H84" i="4"/>
  <c r="I80" i="4"/>
  <c r="G80" i="4"/>
  <c r="F80" i="4"/>
  <c r="H80" i="4" s="1"/>
  <c r="E80" i="4"/>
  <c r="H77" i="4"/>
  <c r="H76" i="4"/>
  <c r="H75" i="4"/>
  <c r="H74" i="4"/>
  <c r="I70" i="4"/>
  <c r="G70" i="4"/>
  <c r="H70" i="4" s="1"/>
  <c r="F70" i="4"/>
  <c r="E70" i="4"/>
  <c r="H67" i="4"/>
  <c r="H66" i="4"/>
  <c r="H65" i="4"/>
  <c r="H64" i="4"/>
  <c r="I60" i="4"/>
  <c r="H60" i="4"/>
  <c r="G60" i="4"/>
  <c r="F60" i="4"/>
  <c r="E60" i="4"/>
  <c r="H57" i="4"/>
  <c r="H56" i="4"/>
  <c r="H55" i="4"/>
  <c r="H54" i="4"/>
  <c r="I50" i="4"/>
  <c r="G50" i="4"/>
  <c r="F50" i="4"/>
  <c r="H50" i="4" s="1"/>
  <c r="E50" i="4"/>
  <c r="H47" i="4"/>
  <c r="H46" i="4"/>
  <c r="H45" i="4"/>
  <c r="H44" i="4"/>
  <c r="I40" i="4"/>
  <c r="G40" i="4"/>
  <c r="F40" i="4"/>
  <c r="H40" i="4" s="1"/>
  <c r="E40" i="4"/>
  <c r="H37" i="4"/>
  <c r="H36" i="4"/>
  <c r="H35" i="4"/>
  <c r="H34" i="4"/>
  <c r="I30" i="4"/>
  <c r="G30" i="4"/>
  <c r="H30" i="4" s="1"/>
  <c r="F30" i="4"/>
  <c r="E30" i="4"/>
  <c r="H27" i="4"/>
  <c r="H26" i="4"/>
  <c r="H25" i="4"/>
  <c r="H24" i="4"/>
  <c r="I20" i="4"/>
  <c r="H20" i="4"/>
  <c r="G20" i="4"/>
  <c r="F20" i="4"/>
  <c r="E20" i="4"/>
  <c r="H17" i="4"/>
  <c r="H16" i="4"/>
  <c r="H15" i="4"/>
  <c r="H14" i="4"/>
  <c r="I10" i="4"/>
  <c r="G10" i="4"/>
  <c r="F10" i="4"/>
  <c r="H10" i="4" s="1"/>
  <c r="E10" i="4"/>
  <c r="H7" i="4"/>
  <c r="H6" i="4"/>
  <c r="H5" i="4"/>
  <c r="H4" i="4"/>
  <c r="B7" i="2" l="1"/>
  <c r="J45" i="2" l="1"/>
  <c r="F38" i="2"/>
  <c r="F37" i="2"/>
  <c r="J12" i="2"/>
  <c r="F45" i="2" l="1"/>
</calcChain>
</file>

<file path=xl/sharedStrings.xml><?xml version="1.0" encoding="utf-8"?>
<sst xmlns="http://schemas.openxmlformats.org/spreadsheetml/2006/main" count="459" uniqueCount="115">
  <si>
    <t>OBA</t>
  </si>
  <si>
    <t>KONINKLIJKE BELGISCHE BILJARTBOND</t>
  </si>
  <si>
    <t>Gewest Beide Vlaanderen</t>
  </si>
  <si>
    <t>BRUGGE-ZEEKUST</t>
  </si>
  <si>
    <t>UITSLAG VOORWEDSTRIJDEN</t>
  </si>
  <si>
    <t>NAAM</t>
  </si>
  <si>
    <t>CLUB</t>
  </si>
  <si>
    <t>LIC.</t>
  </si>
  <si>
    <t>MP</t>
  </si>
  <si>
    <t>CAR</t>
  </si>
  <si>
    <t>BEU</t>
  </si>
  <si>
    <t>GEM</t>
  </si>
  <si>
    <t>HR</t>
  </si>
  <si>
    <t>OPM</t>
  </si>
  <si>
    <t>DISTRICTFINALE</t>
  </si>
  <si>
    <t>DEELNEMERS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</si>
  <si>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</si>
  <si>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Te spelen punten:</t>
  </si>
  <si>
    <t>(gelijke beurten)</t>
  </si>
  <si>
    <t>Minimumgemiddelde:</t>
  </si>
  <si>
    <t>2.10m:</t>
  </si>
  <si>
    <t>2.30m:</t>
  </si>
  <si>
    <t>Promotiegemiddelde:</t>
  </si>
  <si>
    <t>Dub.Promotiegemiddelde:</t>
  </si>
  <si>
    <t>Sportleiding:</t>
  </si>
  <si>
    <t>of diens afgevaardigde</t>
  </si>
  <si>
    <t>Speelrooster:</t>
  </si>
  <si>
    <t>V1-W2      V2-W1</t>
  </si>
  <si>
    <t>V1-V2      W1-W2</t>
  </si>
  <si>
    <t>KLASSEMENT</t>
  </si>
  <si>
    <t>De winnaar speelt de gewestelijke finale die plaatsvindt op</t>
  </si>
  <si>
    <t>Sportkledij &amp; arbitrage verplicht</t>
  </si>
  <si>
    <t>Uitslagen volledig ingevuld binnen 48 uur sturen naar DSB</t>
  </si>
  <si>
    <t>K.Br</t>
  </si>
  <si>
    <t>OS</t>
  </si>
  <si>
    <t>MG</t>
  </si>
  <si>
    <t>OG</t>
  </si>
  <si>
    <t>Kurt</t>
  </si>
  <si>
    <t>Jan</t>
  </si>
  <si>
    <t>1. Matchpunten met het algemeen  minimumgemiddelde</t>
  </si>
  <si>
    <t>2. Matchpunten onder het algemeen minimumgemiddelde</t>
  </si>
  <si>
    <t>BAUWENS Freddy</t>
  </si>
  <si>
    <t>MUS</t>
  </si>
  <si>
    <t>VERSCHAEVE</t>
  </si>
  <si>
    <t>SYMYNCK</t>
  </si>
  <si>
    <t>VANDENBROELE</t>
  </si>
  <si>
    <t>HELSMOORTEL</t>
  </si>
  <si>
    <t>ROELS</t>
  </si>
  <si>
    <t>VANRAEPENBUSSCH</t>
  </si>
  <si>
    <t>VERMEULEN</t>
  </si>
  <si>
    <t>EUSSEN</t>
  </si>
  <si>
    <t>SOMERS</t>
  </si>
  <si>
    <t>NEUBOURG</t>
  </si>
  <si>
    <t xml:space="preserve">DE BAERE </t>
  </si>
  <si>
    <t>Hendrik</t>
  </si>
  <si>
    <t>Edwin</t>
  </si>
  <si>
    <t>Willy</t>
  </si>
  <si>
    <t>KZEO</t>
  </si>
  <si>
    <t>RIK</t>
  </si>
  <si>
    <t>Franky</t>
  </si>
  <si>
    <t>Johan</t>
  </si>
  <si>
    <t>Gert</t>
  </si>
  <si>
    <t>Freddy</t>
  </si>
  <si>
    <t>Cindy</t>
  </si>
  <si>
    <t>VFF</t>
  </si>
  <si>
    <t>WP</t>
  </si>
  <si>
    <t>SOMER</t>
  </si>
  <si>
    <t>prom</t>
  </si>
  <si>
    <t>v</t>
  </si>
  <si>
    <t>Prom</t>
  </si>
  <si>
    <t>V</t>
  </si>
  <si>
    <t>Symynck</t>
  </si>
  <si>
    <t>PR</t>
  </si>
  <si>
    <t>Mus</t>
  </si>
  <si>
    <t>VANRAEPENBUSCH</t>
  </si>
  <si>
    <t>DE BAERE</t>
  </si>
  <si>
    <t>Mg</t>
  </si>
  <si>
    <t>1ste KLASSE 3BAND MB</t>
  </si>
  <si>
    <t>Ghazal</t>
  </si>
  <si>
    <t xml:space="preserve">Bolle </t>
  </si>
  <si>
    <t>Dirk</t>
  </si>
  <si>
    <t>Spoormans</t>
  </si>
  <si>
    <t>Baert</t>
  </si>
  <si>
    <t>J&amp;m</t>
  </si>
  <si>
    <t>Goemaere</t>
  </si>
  <si>
    <t>De Brouwer</t>
  </si>
  <si>
    <t>Debusscher</t>
  </si>
  <si>
    <t>Flamee</t>
  </si>
  <si>
    <t>Declerck</t>
  </si>
  <si>
    <t>Ahmand</t>
  </si>
  <si>
    <t>Roger</t>
  </si>
  <si>
    <t>Rony</t>
  </si>
  <si>
    <t>Yves</t>
  </si>
  <si>
    <t>Francis</t>
  </si>
  <si>
    <t>Walter</t>
  </si>
  <si>
    <t>Jean</t>
  </si>
  <si>
    <t>Ahmad</t>
  </si>
  <si>
    <t>OP DONDERDAG  04 - 04- 2024 om 19,00 uur</t>
  </si>
  <si>
    <t>1-3     4-2</t>
  </si>
  <si>
    <t>Opgelet speelrooster 1-3  / 2-4</t>
  </si>
  <si>
    <t>De Busscher</t>
  </si>
  <si>
    <t>Ghazal Ahmad</t>
  </si>
  <si>
    <t>Bolle  Jean-Marie</t>
  </si>
  <si>
    <t>Jean-Marie</t>
  </si>
  <si>
    <t>Bolle Dirk</t>
  </si>
  <si>
    <t>Spoormans Roger</t>
  </si>
  <si>
    <t xml:space="preserve">20 en 21 april 2024 in district Gent </t>
  </si>
  <si>
    <t>Bolle JM</t>
  </si>
  <si>
    <t>Debrouwer</t>
  </si>
  <si>
    <t>Bolle Jm</t>
  </si>
  <si>
    <t>Debussecher</t>
  </si>
  <si>
    <t>De Brauwer</t>
  </si>
  <si>
    <t>Ghzal</t>
  </si>
  <si>
    <t>Bolle D</t>
  </si>
  <si>
    <t>Jean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</si>
</sst>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DISTRICT &quot;@"/>
    <numFmt numFmtId="165" formatCode="&quot;Opmaak: &quot;dd/mm/yyyy"/>
    <numFmt numFmtId="166" formatCode="dd/mm/yyyy"/>
    <numFmt numFmtId="167" formatCode="&quot;Deelnemers: &quot;0"/>
    <numFmt numFmtId="168" formatCode="\."/>
    <numFmt numFmtId="169" formatCode="."/>
    <numFmt numFmtId="170" formatCode="0.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u/>
      <sz val="12"/>
      <color rgb="FFFF0000"/>
      <name val="Arial"/>
      <family val="2"/>
    </font>
    <font>
      <sz val="11.5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0" xfId="1" applyFont="1" applyFill="1" applyAlignment="1">
      <alignment horizontal="center" vertical="center"/>
    </xf>
    <xf numFmtId="1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2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0" xfId="1" applyFont="1" applyFill="1" applyAlignment="1">
      <alignment horizontal="right" vertical="center"/>
    </xf>
    <xf numFmtId="165" fontId="7" fillId="2" borderId="0" xfId="1" applyNumberFormat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1" fontId="10" fillId="2" borderId="0" xfId="1" applyNumberFormat="1" applyFont="1" applyFill="1" applyAlignment="1">
      <alignment horizontal="center" vertical="center"/>
    </xf>
    <xf numFmtId="49" fontId="10" fillId="2" borderId="0" xfId="1" applyNumberFormat="1" applyFont="1" applyFill="1" applyAlignment="1">
      <alignment vertical="center"/>
    </xf>
    <xf numFmtId="49" fontId="10" fillId="2" borderId="0" xfId="1" applyNumberFormat="1" applyFont="1" applyFill="1" applyAlignment="1">
      <alignment horizontal="center" vertical="center"/>
    </xf>
    <xf numFmtId="2" fontId="10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49" fontId="10" fillId="2" borderId="0" xfId="1" applyNumberFormat="1" applyFont="1" applyFill="1" applyAlignment="1">
      <alignment horizontal="left" vertical="center"/>
    </xf>
    <xf numFmtId="49" fontId="11" fillId="2" borderId="0" xfId="1" applyNumberFormat="1" applyFont="1" applyFill="1" applyAlignment="1">
      <alignment horizontal="center" vertical="center"/>
    </xf>
    <xf numFmtId="168" fontId="2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1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168" fontId="2" fillId="2" borderId="0" xfId="1" applyNumberFormat="1" applyFont="1" applyFill="1" applyAlignment="1">
      <alignment vertical="center"/>
    </xf>
    <xf numFmtId="0" fontId="17" fillId="2" borderId="0" xfId="1" applyFont="1" applyFill="1" applyAlignment="1">
      <alignment horizontal="left" vertical="center" readingOrder="1"/>
    </xf>
    <xf numFmtId="0" fontId="7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9" fillId="2" borderId="0" xfId="1" applyFont="1" applyFill="1" applyAlignment="1">
      <alignment horizontal="left" vertical="center" readingOrder="1"/>
    </xf>
    <xf numFmtId="0" fontId="18" fillId="2" borderId="0" xfId="1" applyFont="1" applyFill="1" applyAlignment="1">
      <alignment horizontal="center" vertical="center"/>
    </xf>
    <xf numFmtId="168" fontId="18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168" fontId="18" fillId="2" borderId="0" xfId="1" applyNumberFormat="1" applyFont="1" applyFill="1" applyAlignment="1">
      <alignment horizontal="left" vertical="center"/>
    </xf>
    <xf numFmtId="168" fontId="18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20" fillId="2" borderId="0" xfId="1" applyFont="1" applyFill="1" applyAlignment="1">
      <alignment horizontal="left" vertical="center"/>
    </xf>
    <xf numFmtId="0" fontId="1" fillId="2" borderId="0" xfId="1" applyFill="1" applyAlignment="1">
      <alignment vertical="center"/>
    </xf>
    <xf numFmtId="169" fontId="1" fillId="2" borderId="0" xfId="1" applyNumberFormat="1" applyFill="1" applyAlignment="1">
      <alignment vertical="center"/>
    </xf>
    <xf numFmtId="0" fontId="1" fillId="2" borderId="0" xfId="1" applyFill="1" applyAlignment="1">
      <alignment horizontal="center" vertical="center"/>
    </xf>
    <xf numFmtId="0" fontId="2" fillId="2" borderId="9" xfId="1" applyFont="1" applyFill="1" applyBorder="1" applyAlignment="1">
      <alignment vertical="center"/>
    </xf>
    <xf numFmtId="0" fontId="2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166" fontId="7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167" fontId="7" fillId="2" borderId="0" xfId="1" applyNumberFormat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2" fontId="20" fillId="2" borderId="0" xfId="1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2" borderId="0" xfId="1" applyFont="1" applyFill="1" applyAlignment="1">
      <alignment horizontal="center" vertical="center"/>
    </xf>
    <xf numFmtId="2" fontId="1" fillId="2" borderId="0" xfId="1" applyNumberFormat="1" applyFill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170" fontId="0" fillId="2" borderId="0" xfId="0" applyNumberFormat="1" applyFill="1"/>
    <xf numFmtId="0" fontId="0" fillId="2" borderId="0" xfId="0" applyFill="1" applyAlignment="1">
      <alignment horizontal="center"/>
    </xf>
    <xf numFmtId="170" fontId="0" fillId="0" borderId="0" xfId="0" applyNumberFormat="1"/>
    <xf numFmtId="0" fontId="23" fillId="2" borderId="0" xfId="1" applyFont="1" applyFill="1" applyAlignment="1">
      <alignment horizontal="left" vertical="center" readingOrder="1"/>
    </xf>
    <xf numFmtId="0" fontId="20" fillId="2" borderId="0" xfId="1" applyFont="1" applyFill="1" applyAlignment="1">
      <alignment horizontal="left" vertical="center"/>
    </xf>
    <xf numFmtId="0" fontId="7" fillId="2" borderId="0" xfId="1" applyFont="1" applyFill="1" applyAlignment="1" applyProtection="1">
      <alignment horizontal="right"/>
      <protection locked="0"/>
    </xf>
    <xf numFmtId="49" fontId="2" fillId="2" borderId="0" xfId="1" applyNumberFormat="1" applyFont="1" applyFill="1" applyAlignment="1">
      <alignment horizontal="left"/>
    </xf>
    <xf numFmtId="49" fontId="2" fillId="2" borderId="0" xfId="1" applyNumberFormat="1" applyFont="1" applyFill="1" applyAlignment="1">
      <alignment horizontal="left" vertical="center" indent="1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horizontal="left" vertical="center"/>
    </xf>
    <xf numFmtId="49" fontId="20" fillId="2" borderId="0" xfId="1" applyNumberFormat="1" applyFont="1" applyFill="1" applyAlignment="1">
      <alignment horizontal="left" vertical="center"/>
    </xf>
    <xf numFmtId="0" fontId="20" fillId="2" borderId="0" xfId="1" applyFont="1" applyFill="1" applyAlignment="1" applyProtection="1">
      <alignment horizontal="left" vertical="center"/>
      <protection locked="0"/>
    </xf>
    <xf numFmtId="0" fontId="7" fillId="2" borderId="0" xfId="1" applyFont="1" applyFill="1" applyAlignment="1">
      <alignment horizontal="right" vertical="center"/>
    </xf>
    <xf numFmtId="170" fontId="2" fillId="2" borderId="0" xfId="1" applyNumberFormat="1" applyFont="1" applyFill="1" applyAlignment="1">
      <alignment horizontal="left" vertical="center" indent="1"/>
    </xf>
    <xf numFmtId="2" fontId="2" fillId="2" borderId="0" xfId="1" applyNumberFormat="1" applyFont="1" applyFill="1" applyAlignment="1">
      <alignment horizontal="left" vertical="center" indent="1"/>
    </xf>
    <xf numFmtId="49" fontId="14" fillId="2" borderId="0" xfId="1" applyNumberFormat="1" applyFont="1" applyFill="1" applyAlignment="1" applyProtection="1">
      <alignment horizontal="left" vertical="center"/>
      <protection locked="0"/>
    </xf>
    <xf numFmtId="0" fontId="2" fillId="2" borderId="0" xfId="1" applyFont="1" applyFill="1" applyAlignment="1">
      <alignment horizontal="left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 applyProtection="1">
      <alignment horizontal="left" vertical="center" indent="1"/>
      <protection locked="0"/>
    </xf>
    <xf numFmtId="164" fontId="7" fillId="2" borderId="0" xfId="1" applyNumberFormat="1" applyFont="1" applyFill="1" applyBorder="1" applyAlignment="1" applyProtection="1">
      <alignment horizontal="left" vertical="center" indent="1"/>
      <protection locked="0"/>
    </xf>
    <xf numFmtId="165" fontId="7" fillId="2" borderId="0" xfId="1" applyNumberFormat="1" applyFont="1" applyFill="1" applyAlignment="1">
      <alignment horizontal="left" vertical="center" indent="2"/>
    </xf>
    <xf numFmtId="167" fontId="7" fillId="2" borderId="0" xfId="1" applyNumberFormat="1" applyFont="1" applyFill="1" applyAlignment="1">
      <alignment horizontal="right" vertical="center" indent="2"/>
    </xf>
    <xf numFmtId="49" fontId="9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left"/>
    </xf>
    <xf numFmtId="0" fontId="14" fillId="2" borderId="0" xfId="1" applyFont="1" applyFill="1" applyAlignment="1" applyProtection="1">
      <alignment horizontal="left"/>
      <protection locked="0"/>
    </xf>
    <xf numFmtId="0" fontId="1" fillId="2" borderId="0" xfId="1" applyFill="1" applyAlignment="1">
      <alignment horizontal="left" vertical="center"/>
    </xf>
  </cellXfs>
  <cellStyles count="2">
    <cellStyle name="Standaard" xfId="0" builtinId="0"/>
    <cellStyle name="Standaard 3" xfId="1"/>
  </cellStyles>
  <dxfs count="1"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76200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24765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76200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617220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\BILJART\CRITERIA\2023-2024\Kalenders_Criterium\VL_VB_5_bnd_kb_uitslg_vw+kal_df_VERBETE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L_VB_3_bnd_kb_uitslg_vw+kal_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Uitsl."/>
      <sheetName val="Kal. DF"/>
      <sheetName val="CLUBS"/>
      <sheetName val="LEDEN"/>
      <sheetName val="GEMIDDELDES"/>
    </sheetNames>
    <sheetDataSet>
      <sheetData sheetId="0" refreshError="1"/>
      <sheetData sheetId="1" refreshError="1"/>
      <sheetData sheetId="2" refreshError="1">
        <row r="4">
          <cell r="D4" t="str">
            <v>K.Br</v>
          </cell>
          <cell r="E4" t="str">
            <v>Kon. Brugse B.C.</v>
          </cell>
          <cell r="F4" t="str">
            <v>Kon. Brugse B.C. - Diksmuidestraat 3B - 8000 Brugge</v>
          </cell>
          <cell r="G4" t="str">
            <v>Walter VAN WESEMAEL</v>
          </cell>
          <cell r="H4" t="str">
            <v>050/33.22.82</v>
          </cell>
        </row>
        <row r="5">
          <cell r="D5" t="str">
            <v>K.Kn</v>
          </cell>
          <cell r="E5" t="str">
            <v>Kon. Knokse B.C.</v>
          </cell>
          <cell r="F5" t="str">
            <v>Sportpaleis Laguna - Krommedijk 32 - 8300 Knokke-Heist</v>
          </cell>
          <cell r="G5" t="str">
            <v>Walter VAN WESEMAEL</v>
          </cell>
          <cell r="H5" t="str">
            <v>0472/34.31.00</v>
          </cell>
        </row>
        <row r="6">
          <cell r="D6" t="str">
            <v>K.ZE</v>
          </cell>
          <cell r="E6" t="str">
            <v>K.B.C. Zonder Effect</v>
          </cell>
          <cell r="F6" t="str">
            <v>Cafe Sportwereld - Marktplein 18 - 8460 Oudenburg</v>
          </cell>
          <cell r="G6" t="str">
            <v>Walter VAN WESEMAEL</v>
          </cell>
          <cell r="H6" t="str">
            <v>059/26.65.42</v>
          </cell>
        </row>
        <row r="7">
          <cell r="D7" t="str">
            <v>OBA</v>
          </cell>
          <cell r="E7" t="str">
            <v>Oostendse B.A.</v>
          </cell>
          <cell r="F7" t="str">
            <v>Hydro Palace - Zeedijk 250 - 8400 Oostende</v>
          </cell>
          <cell r="G7" t="str">
            <v>Walter VAN WESEMAEL</v>
          </cell>
          <cell r="H7" t="str">
            <v>0486/71.25.83</v>
          </cell>
        </row>
        <row r="8">
          <cell r="D8" t="str">
            <v>OS</v>
          </cell>
          <cell r="E8" t="str">
            <v>B.C. 't Oske</v>
          </cell>
          <cell r="F8" t="str">
            <v>Den Gouden Os - Ruddervoordestraat 195 - 8820 Torhout</v>
          </cell>
          <cell r="G8" t="str">
            <v>Walter VAN WESEMAEL</v>
          </cell>
          <cell r="H8" t="str">
            <v>050/21.20.99</v>
          </cell>
        </row>
        <row r="9">
          <cell r="D9" t="str">
            <v>KOH</v>
          </cell>
          <cell r="E9" t="str">
            <v>K.B.C. Ons Huis</v>
          </cell>
          <cell r="F9" t="str">
            <v>Privé Lokaal - Visstraat 20, bus 1 - 9500 Geraardsbergen</v>
          </cell>
          <cell r="G9" t="str">
            <v>Rik STILTEN</v>
          </cell>
          <cell r="H9" t="str">
            <v>0474/62.65.39</v>
          </cell>
        </row>
        <row r="10">
          <cell r="D10" t="str">
            <v>SMA</v>
          </cell>
          <cell r="E10" t="str">
            <v>K.B.C. Sint-Martinus Aalst</v>
          </cell>
          <cell r="F10" t="str">
            <v>Sint-Janskring - Rerum Novarumstraat 4 - 9300 Aalst</v>
          </cell>
          <cell r="G10" t="str">
            <v>Rik STILTEN</v>
          </cell>
          <cell r="H10" t="str">
            <v>053/78.04.19</v>
          </cell>
        </row>
        <row r="11">
          <cell r="D11" t="str">
            <v>TSP</v>
          </cell>
          <cell r="E11" t="str">
            <v>B.C. T'S Place</v>
          </cell>
          <cell r="F11" t="str">
            <v>B.C. T'S Place - Hollestraat 3 - 9451 Kerksken</v>
          </cell>
          <cell r="G11" t="str">
            <v>Rik STILTEN</v>
          </cell>
          <cell r="H11" t="str">
            <v>0487/63.57.80</v>
          </cell>
        </row>
        <row r="12">
          <cell r="D12" t="str">
            <v>BCS</v>
          </cell>
          <cell r="E12" t="str">
            <v>B.C. Strijtem</v>
          </cell>
          <cell r="F12" t="str">
            <v>Café 't Jagershof - Strijtemplein 6 - 1761 Strijtem</v>
          </cell>
          <cell r="G12" t="str">
            <v>Rik STILTEN</v>
          </cell>
          <cell r="H12" t="str">
            <v>054/33.10.10</v>
          </cell>
        </row>
        <row r="13">
          <cell r="D13" t="str">
            <v>ACG</v>
          </cell>
          <cell r="E13" t="str">
            <v>B.C. Acad. Centrum Gent</v>
          </cell>
          <cell r="F13" t="str">
            <v>Zwembad Van Eyck - Veermanplein 1 - 9000 Gent</v>
          </cell>
          <cell r="G13" t="str">
            <v>Johan VAN ACKER</v>
          </cell>
          <cell r="H13" t="str">
            <v>0498/73.46.19</v>
          </cell>
        </row>
        <row r="14">
          <cell r="D14" t="str">
            <v>GS</v>
          </cell>
          <cell r="E14" t="str">
            <v>B.C. De Gouden Sleutel</v>
          </cell>
          <cell r="F14" t="str">
            <v>Zwembad Van Eyck - Veermanplein 1 - 9000 Gent</v>
          </cell>
          <cell r="G14" t="str">
            <v>Johan VAN ACKER</v>
          </cell>
          <cell r="H14" t="str">
            <v>0471/73.39.05</v>
          </cell>
        </row>
        <row r="15">
          <cell r="D15" t="str">
            <v>KAS</v>
          </cell>
          <cell r="E15" t="str">
            <v>B.C. Kasteeldreef</v>
          </cell>
          <cell r="F15" t="str">
            <v>Café-Biljart De Kasteeldreef - Kasteeldreef 57 - 9920 Lovendegem</v>
          </cell>
          <cell r="G15" t="str">
            <v>Johan VAN ACKER</v>
          </cell>
          <cell r="H15" t="str">
            <v>09/372.82.19</v>
          </cell>
        </row>
        <row r="16">
          <cell r="D16" t="str">
            <v>KBCAW</v>
          </cell>
          <cell r="E16" t="str">
            <v>K.B.C. Argos Westveld</v>
          </cell>
          <cell r="F16" t="str">
            <v>K.B.C. Argos - Antwerpsesteenweg 550 - 9040 St. Amandsberg</v>
          </cell>
          <cell r="G16" t="str">
            <v>Johan VAN ACKER</v>
          </cell>
          <cell r="H16" t="str">
            <v>09/228.19.38</v>
          </cell>
        </row>
        <row r="17">
          <cell r="D17" t="str">
            <v>K.KOTM</v>
          </cell>
          <cell r="E17" t="str">
            <v>K.B.C. Krijt Op Tijd Melle</v>
          </cell>
          <cell r="F17" t="str">
            <v>Café De Ster - Brusselsesteenweg 19 - 9230 Wetteren</v>
          </cell>
          <cell r="G17" t="str">
            <v>Johan VAN ACKER</v>
          </cell>
          <cell r="H17" t="str">
            <v>0498/15.14.17</v>
          </cell>
        </row>
        <row r="18">
          <cell r="D18" t="str">
            <v>K.EBC</v>
          </cell>
          <cell r="E18" t="str">
            <v>Kon. Eeklose B.C.</v>
          </cell>
          <cell r="F18" t="str">
            <v>Zaal Montana - Markt 6, bus 1 - 9900 Eeklo</v>
          </cell>
          <cell r="G18" t="str">
            <v>Johan VAN ACKER</v>
          </cell>
          <cell r="H18" t="str">
            <v>09/377.06.19</v>
          </cell>
        </row>
        <row r="19">
          <cell r="D19" t="str">
            <v>K.EWH</v>
          </cell>
          <cell r="E19" t="str">
            <v>K.B.C. Elk Weird'Hem</v>
          </cell>
          <cell r="F19" t="str">
            <v>Café De Eiktak - Markt 16 - 9900 Eeklo</v>
          </cell>
          <cell r="G19" t="str">
            <v>Johan VAN ACKER</v>
          </cell>
          <cell r="H19" t="str">
            <v>09/377.33.47</v>
          </cell>
        </row>
        <row r="20">
          <cell r="D20" t="str">
            <v>K.Me</v>
          </cell>
          <cell r="E20" t="str">
            <v>K.B.C. Metro</v>
          </cell>
          <cell r="F20" t="str">
            <v>Kring Sint-Pieters Buiten - Sint Pietersaalstraat 74 - 9000 Gent</v>
          </cell>
          <cell r="G20" t="str">
            <v>Johan VAN ACKER</v>
          </cell>
          <cell r="H20" t="str">
            <v>0477/32.20.43</v>
          </cell>
        </row>
        <row r="21">
          <cell r="D21" t="str">
            <v>K&amp;V</v>
          </cell>
          <cell r="E21" t="str">
            <v>K.B.C. Kunst &amp; Vermaak</v>
          </cell>
          <cell r="F21" t="str">
            <v>De Kring Café - Kapittelstraat 7 - 9700 Oudenaarde</v>
          </cell>
          <cell r="G21" t="str">
            <v>Johan VAN ACKER</v>
          </cell>
          <cell r="H21" t="str">
            <v>055/31.73.24</v>
          </cell>
        </row>
        <row r="22">
          <cell r="D22" t="str">
            <v>BCSK</v>
          </cell>
          <cell r="E22" t="str">
            <v>B.C. 't Sleepbootje</v>
          </cell>
          <cell r="F22" t="str">
            <v>Café 't Sleepbootje - Dorpsstraat 119 - 9130 Kieldrecht</v>
          </cell>
          <cell r="G22" t="str">
            <v>Nick ROSIER</v>
          </cell>
          <cell r="H22" t="str">
            <v>03/773.32.23</v>
          </cell>
        </row>
        <row r="23">
          <cell r="D23" t="str">
            <v>BCWM</v>
          </cell>
          <cell r="E23" t="str">
            <v>B.C. De Witte Molen</v>
          </cell>
          <cell r="F23" t="str">
            <v>Taverne De Witte Molen - Gladiolenstraat 2 - 9100 Sint-Niklaas</v>
          </cell>
          <cell r="G23" t="str">
            <v>Nick ROSIER</v>
          </cell>
          <cell r="H23" t="str">
            <v>03/776.07.37</v>
          </cell>
        </row>
        <row r="24">
          <cell r="D24" t="str">
            <v>KGV</v>
          </cell>
          <cell r="E24" t="str">
            <v>Kon. B.C. De Gildevrienden</v>
          </cell>
          <cell r="F24" t="str">
            <v>Café Gildenhuys - Ciamberlanidreef 96 - 9120 Beveren-Waas</v>
          </cell>
          <cell r="G24" t="str">
            <v>Nick ROSIER</v>
          </cell>
          <cell r="H24" t="str">
            <v>0495/53.42.43</v>
          </cell>
        </row>
        <row r="25">
          <cell r="D25" t="str">
            <v>K.SNBA</v>
          </cell>
          <cell r="E25" t="str">
            <v>Kon. Sint-Niklase B.A.</v>
          </cell>
          <cell r="F25" t="str">
            <v>Café De Oude Zwaan - Hof van Belsele 1 - 9111 Belsele</v>
          </cell>
          <cell r="G25" t="str">
            <v>Nick ROSIER</v>
          </cell>
          <cell r="H25" t="str">
            <v>0486/69.69.78</v>
          </cell>
        </row>
        <row r="26">
          <cell r="D26" t="str">
            <v>QU</v>
          </cell>
          <cell r="E26" t="str">
            <v>B.C. Quality</v>
          </cell>
          <cell r="F26" t="str">
            <v>B.C. Quality - Drukkerijstraat 5A - 9240 Zele</v>
          </cell>
          <cell r="G26" t="str">
            <v>Nick ROSIER</v>
          </cell>
          <cell r="H26" t="str">
            <v>052/44.94.31</v>
          </cell>
        </row>
        <row r="27">
          <cell r="D27" t="str">
            <v>CBC-DLS</v>
          </cell>
          <cell r="E27" t="str">
            <v>CBC-DLS Roeselare</v>
          </cell>
          <cell r="F27" t="str">
            <v>The New Arena - Ardooisesteenweg 50/3 - 8800 Roeselare</v>
          </cell>
          <cell r="G27" t="str">
            <v>Bart DEVRIENDT</v>
          </cell>
          <cell r="H27" t="str">
            <v>0491/34.52.27</v>
          </cell>
        </row>
        <row r="28">
          <cell r="D28" t="str">
            <v>K.DOS</v>
          </cell>
          <cell r="E28" t="str">
            <v>Kon. B.C. DOS Roeselare</v>
          </cell>
          <cell r="F28" t="str">
            <v>The New Arena - Ardooisesteenweg 50/3 - 8800 Roeselare</v>
          </cell>
          <cell r="G28" t="str">
            <v>Bart DEVRIENDT</v>
          </cell>
          <cell r="H28" t="str">
            <v>0491/34.52.27</v>
          </cell>
        </row>
        <row r="29">
          <cell r="D29" t="str">
            <v>KKBC</v>
          </cell>
          <cell r="E29" t="str">
            <v>Kon. Kortrijkse B.C.</v>
          </cell>
          <cell r="F29" t="str">
            <v>Mambo - Ringlaan 32 - 8500 Kortrijk</v>
          </cell>
          <cell r="G29" t="str">
            <v>Bart DEVRIENDT</v>
          </cell>
          <cell r="H29" t="str">
            <v>056/37.29.66</v>
          </cell>
        </row>
        <row r="30">
          <cell r="D30" t="str">
            <v>K.GHOK</v>
          </cell>
          <cell r="E30" t="str">
            <v>K.B.C. Gilde Hoger Op</v>
          </cell>
          <cell r="F30" t="str">
            <v>Biljartzaal KBC GHOK - Kortrijksestraat 19 - 8501 Heule</v>
          </cell>
          <cell r="G30" t="str">
            <v>Bart DEVRIENDT</v>
          </cell>
          <cell r="H30" t="str">
            <v>0476/28.72.75</v>
          </cell>
        </row>
        <row r="31">
          <cell r="D31" t="str">
            <v>WOH</v>
          </cell>
          <cell r="E31" t="str">
            <v>K.B.C. Warden Oom</v>
          </cell>
          <cell r="F31" t="str">
            <v>Café Gouden Leeuw - Hogestraat 22 - 8830 Hooglede</v>
          </cell>
          <cell r="G31" t="str">
            <v>Bart DEVRIENDT</v>
          </cell>
          <cell r="H31" t="str">
            <v>0473/21.21.18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Uitsl."/>
      <sheetName val="Kal. DF"/>
      <sheetName val="CLUBS"/>
      <sheetName val="LEDEN"/>
      <sheetName val="GEMIDDELDES"/>
    </sheetNames>
    <sheetDataSet>
      <sheetData sheetId="0"/>
      <sheetData sheetId="1"/>
      <sheetData sheetId="2"/>
      <sheetData sheetId="3">
        <row r="1">
          <cell r="B1" t="str">
            <v>ID</v>
          </cell>
        </row>
      </sheetData>
      <sheetData sheetId="4">
        <row r="5">
          <cell r="C5">
            <v>20</v>
          </cell>
          <cell r="D5">
            <v>1.03</v>
          </cell>
          <cell r="E5">
            <v>1.49</v>
          </cell>
          <cell r="F5">
            <v>2</v>
          </cell>
          <cell r="G5">
            <v>0.9</v>
          </cell>
          <cell r="H5">
            <v>1.3</v>
          </cell>
          <cell r="I5">
            <v>1.75</v>
          </cell>
        </row>
        <row r="6">
          <cell r="C6">
            <v>30</v>
          </cell>
          <cell r="D6">
            <v>1.49</v>
          </cell>
          <cell r="E6">
            <v>2</v>
          </cell>
          <cell r="F6">
            <v>2.86</v>
          </cell>
          <cell r="G6">
            <v>1.3</v>
          </cell>
          <cell r="H6">
            <v>1.75</v>
          </cell>
          <cell r="I6">
            <v>2.5</v>
          </cell>
        </row>
        <row r="7">
          <cell r="C7">
            <v>40</v>
          </cell>
          <cell r="D7">
            <v>2</v>
          </cell>
          <cell r="E7">
            <v>2.86</v>
          </cell>
          <cell r="F7">
            <v>4</v>
          </cell>
          <cell r="G7">
            <v>1.75</v>
          </cell>
          <cell r="H7">
            <v>2.5</v>
          </cell>
          <cell r="I7">
            <v>3.5</v>
          </cell>
        </row>
        <row r="8">
          <cell r="C8">
            <v>55</v>
          </cell>
          <cell r="D8">
            <v>2.86</v>
          </cell>
          <cell r="E8">
            <v>4</v>
          </cell>
          <cell r="F8">
            <v>5.72</v>
          </cell>
          <cell r="G8">
            <v>2.5</v>
          </cell>
          <cell r="H8">
            <v>3.5</v>
          </cell>
          <cell r="I8">
            <v>5</v>
          </cell>
        </row>
        <row r="9">
          <cell r="C9">
            <v>80</v>
          </cell>
          <cell r="D9">
            <v>4</v>
          </cell>
          <cell r="E9">
            <v>5.72</v>
          </cell>
          <cell r="F9">
            <v>8.58</v>
          </cell>
          <cell r="G9">
            <v>3.5</v>
          </cell>
          <cell r="H9">
            <v>5</v>
          </cell>
          <cell r="I9">
            <v>7.5</v>
          </cell>
        </row>
        <row r="10">
          <cell r="C10">
            <v>110</v>
          </cell>
          <cell r="D10">
            <v>5.72</v>
          </cell>
          <cell r="E10">
            <v>8.58</v>
          </cell>
          <cell r="F10" t="str">
            <v>/</v>
          </cell>
          <cell r="G10">
            <v>5</v>
          </cell>
          <cell r="H10">
            <v>7.5</v>
          </cell>
          <cell r="I10" t="str">
            <v>/</v>
          </cell>
        </row>
        <row r="11">
          <cell r="C11">
            <v>150</v>
          </cell>
          <cell r="D11">
            <v>8.58</v>
          </cell>
          <cell r="E11" t="str">
            <v>/</v>
          </cell>
          <cell r="F11" t="str">
            <v>/</v>
          </cell>
          <cell r="G11">
            <v>7.5</v>
          </cell>
          <cell r="H11" t="str">
            <v>/</v>
          </cell>
          <cell r="I11" t="str">
            <v>/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topLeftCell="A112" workbookViewId="0">
      <selection activeCell="D146" sqref="D146"/>
    </sheetView>
  </sheetViews>
  <sheetFormatPr defaultRowHeight="15" x14ac:dyDescent="0.25"/>
  <sheetData>
    <row r="2" spans="1:11" x14ac:dyDescent="0.25">
      <c r="A2">
        <v>6080</v>
      </c>
      <c r="B2" t="s">
        <v>47</v>
      </c>
      <c r="C2" t="s">
        <v>38</v>
      </c>
      <c r="D2" t="s">
        <v>0</v>
      </c>
    </row>
    <row r="3" spans="1:11" x14ac:dyDescent="0.25">
      <c r="E3" t="s">
        <v>65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1" x14ac:dyDescent="0.25">
      <c r="C4" t="s">
        <v>52</v>
      </c>
      <c r="E4">
        <v>2</v>
      </c>
      <c r="F4">
        <v>22</v>
      </c>
      <c r="G4">
        <v>67</v>
      </c>
      <c r="H4">
        <f>F4/G4</f>
        <v>0.32835820895522388</v>
      </c>
      <c r="I4">
        <v>4</v>
      </c>
      <c r="J4" t="s">
        <v>36</v>
      </c>
    </row>
    <row r="5" spans="1:11" x14ac:dyDescent="0.25">
      <c r="C5" t="s">
        <v>45</v>
      </c>
      <c r="E5">
        <v>0</v>
      </c>
      <c r="F5">
        <v>19</v>
      </c>
      <c r="G5">
        <v>47</v>
      </c>
      <c r="H5">
        <f>F5/G5</f>
        <v>0.40425531914893614</v>
      </c>
      <c r="I5">
        <v>4</v>
      </c>
      <c r="J5" t="s">
        <v>36</v>
      </c>
    </row>
    <row r="6" spans="1:11" x14ac:dyDescent="0.25">
      <c r="C6" t="s">
        <v>66</v>
      </c>
      <c r="E6">
        <v>2</v>
      </c>
      <c r="F6">
        <v>22</v>
      </c>
      <c r="G6">
        <v>37</v>
      </c>
      <c r="H6">
        <f t="shared" ref="H6:H10" si="0">F6/G6</f>
        <v>0.59459459459459463</v>
      </c>
      <c r="I6">
        <v>4</v>
      </c>
      <c r="J6" t="s">
        <v>67</v>
      </c>
    </row>
    <row r="7" spans="1:11" x14ac:dyDescent="0.25">
      <c r="C7" t="s">
        <v>49</v>
      </c>
      <c r="E7">
        <v>0</v>
      </c>
      <c r="F7">
        <v>17</v>
      </c>
      <c r="G7">
        <v>48</v>
      </c>
      <c r="H7">
        <f t="shared" si="0"/>
        <v>0.35416666666666669</v>
      </c>
      <c r="I7">
        <v>2</v>
      </c>
      <c r="J7" t="s">
        <v>36</v>
      </c>
    </row>
    <row r="10" spans="1:11" x14ac:dyDescent="0.25">
      <c r="E10">
        <f>SUM(E4:E7)</f>
        <v>4</v>
      </c>
      <c r="F10">
        <f t="shared" ref="F10:G10" si="1">SUM(F4:F7)</f>
        <v>80</v>
      </c>
      <c r="G10">
        <f t="shared" si="1"/>
        <v>199</v>
      </c>
      <c r="H10">
        <f t="shared" si="0"/>
        <v>0.4020100502512563</v>
      </c>
      <c r="I10">
        <f>MAX(I4:I7)</f>
        <v>4</v>
      </c>
      <c r="J10" t="s">
        <v>36</v>
      </c>
      <c r="K10" t="s">
        <v>68</v>
      </c>
    </row>
    <row r="12" spans="1:11" x14ac:dyDescent="0.25">
      <c r="A12">
        <v>7172</v>
      </c>
      <c r="B12" t="s">
        <v>44</v>
      </c>
      <c r="C12" t="s">
        <v>56</v>
      </c>
      <c r="D12" t="s">
        <v>0</v>
      </c>
    </row>
    <row r="14" spans="1:11" x14ac:dyDescent="0.25">
      <c r="C14" t="s">
        <v>45</v>
      </c>
      <c r="E14">
        <v>2</v>
      </c>
      <c r="F14">
        <v>22</v>
      </c>
      <c r="G14">
        <v>45</v>
      </c>
      <c r="H14">
        <f>F14/G14</f>
        <v>0.48888888888888887</v>
      </c>
      <c r="I14">
        <v>3</v>
      </c>
      <c r="J14" t="s">
        <v>35</v>
      </c>
    </row>
    <row r="15" spans="1:11" x14ac:dyDescent="0.25">
      <c r="C15" t="s">
        <v>52</v>
      </c>
      <c r="E15">
        <v>2</v>
      </c>
      <c r="F15">
        <v>22</v>
      </c>
      <c r="G15">
        <v>57</v>
      </c>
      <c r="H15">
        <f>F15/G15</f>
        <v>0.38596491228070173</v>
      </c>
      <c r="I15">
        <v>4</v>
      </c>
      <c r="J15" t="s">
        <v>36</v>
      </c>
    </row>
    <row r="16" spans="1:11" x14ac:dyDescent="0.25">
      <c r="C16" t="s">
        <v>42</v>
      </c>
      <c r="E16">
        <v>0</v>
      </c>
      <c r="F16">
        <v>17</v>
      </c>
      <c r="G16">
        <v>47</v>
      </c>
      <c r="H16">
        <f t="shared" ref="H16:H20" si="2">F16/G16</f>
        <v>0.36170212765957449</v>
      </c>
      <c r="I16">
        <v>2</v>
      </c>
      <c r="J16" t="s">
        <v>36</v>
      </c>
    </row>
    <row r="17" spans="1:11" x14ac:dyDescent="0.25">
      <c r="C17" t="s">
        <v>43</v>
      </c>
      <c r="E17">
        <v>1</v>
      </c>
      <c r="F17">
        <v>22</v>
      </c>
      <c r="G17">
        <v>41</v>
      </c>
      <c r="H17">
        <f t="shared" si="2"/>
        <v>0.53658536585365857</v>
      </c>
      <c r="I17">
        <v>5</v>
      </c>
      <c r="J17" t="s">
        <v>69</v>
      </c>
    </row>
    <row r="20" spans="1:11" x14ac:dyDescent="0.25">
      <c r="E20">
        <f>SUM(E14:E17)</f>
        <v>5</v>
      </c>
      <c r="F20">
        <f t="shared" ref="F20:G20" si="3">SUM(F14:F17)</f>
        <v>83</v>
      </c>
      <c r="G20">
        <f t="shared" si="3"/>
        <v>190</v>
      </c>
      <c r="H20">
        <f t="shared" si="2"/>
        <v>0.43684210526315792</v>
      </c>
      <c r="I20">
        <f>MAX(I14:I17)</f>
        <v>5</v>
      </c>
      <c r="J20" t="s">
        <v>35</v>
      </c>
      <c r="K20" t="s">
        <v>68</v>
      </c>
    </row>
    <row r="22" spans="1:11" x14ac:dyDescent="0.25">
      <c r="A22">
        <v>9961</v>
      </c>
      <c r="B22" t="s">
        <v>45</v>
      </c>
      <c r="C22" t="s">
        <v>37</v>
      </c>
      <c r="D22" t="s">
        <v>57</v>
      </c>
    </row>
    <row r="24" spans="1:11" x14ac:dyDescent="0.25">
      <c r="C24" t="s">
        <v>47</v>
      </c>
      <c r="E24">
        <v>2</v>
      </c>
      <c r="F24">
        <v>22</v>
      </c>
      <c r="G24">
        <v>47</v>
      </c>
      <c r="H24">
        <f>F24/G24</f>
        <v>0.46808510638297873</v>
      </c>
      <c r="I24">
        <v>2</v>
      </c>
      <c r="J24" t="s">
        <v>35</v>
      </c>
    </row>
    <row r="25" spans="1:11" x14ac:dyDescent="0.25">
      <c r="C25" t="s">
        <v>44</v>
      </c>
      <c r="E25">
        <v>0</v>
      </c>
      <c r="F25">
        <v>20</v>
      </c>
      <c r="G25">
        <v>45</v>
      </c>
      <c r="H25">
        <f>F25/G25</f>
        <v>0.44444444444444442</v>
      </c>
      <c r="I25">
        <v>2</v>
      </c>
      <c r="J25" t="s">
        <v>35</v>
      </c>
    </row>
    <row r="26" spans="1:11" x14ac:dyDescent="0.25">
      <c r="C26" t="s">
        <v>50</v>
      </c>
      <c r="E26">
        <v>2</v>
      </c>
      <c r="F26">
        <v>22</v>
      </c>
      <c r="G26">
        <v>60</v>
      </c>
      <c r="H26">
        <f t="shared" ref="H26:H30" si="4">F26/G26</f>
        <v>0.36666666666666664</v>
      </c>
      <c r="I26">
        <v>3</v>
      </c>
      <c r="J26" t="s">
        <v>36</v>
      </c>
    </row>
    <row r="27" spans="1:11" x14ac:dyDescent="0.25">
      <c r="C27" t="s">
        <v>51</v>
      </c>
      <c r="E27">
        <v>2</v>
      </c>
      <c r="F27">
        <v>22</v>
      </c>
      <c r="G27">
        <v>48</v>
      </c>
      <c r="H27">
        <f t="shared" si="4"/>
        <v>0.45833333333333331</v>
      </c>
      <c r="I27">
        <v>3</v>
      </c>
      <c r="J27" t="s">
        <v>35</v>
      </c>
    </row>
    <row r="30" spans="1:11" x14ac:dyDescent="0.25">
      <c r="E30">
        <f>SUM(E24:E27)</f>
        <v>6</v>
      </c>
      <c r="F30">
        <f>SUM(F24:F27)</f>
        <v>86</v>
      </c>
      <c r="G30">
        <f>SUM(G24:G27)</f>
        <v>200</v>
      </c>
      <c r="H30">
        <f t="shared" si="4"/>
        <v>0.43</v>
      </c>
      <c r="I30">
        <f>MAX(I24:I27)</f>
        <v>3</v>
      </c>
      <c r="J30" t="s">
        <v>35</v>
      </c>
      <c r="K30" t="s">
        <v>70</v>
      </c>
    </row>
    <row r="32" spans="1:11" x14ac:dyDescent="0.25">
      <c r="A32">
        <v>8676</v>
      </c>
      <c r="B32" t="s">
        <v>52</v>
      </c>
      <c r="C32" t="s">
        <v>62</v>
      </c>
      <c r="D32" t="s">
        <v>33</v>
      </c>
    </row>
    <row r="34" spans="1:11" x14ac:dyDescent="0.25">
      <c r="C34" t="s">
        <v>44</v>
      </c>
      <c r="E34">
        <v>0</v>
      </c>
      <c r="F34">
        <v>20</v>
      </c>
      <c r="G34">
        <v>57</v>
      </c>
      <c r="H34">
        <f>F34/G34</f>
        <v>0.35087719298245612</v>
      </c>
      <c r="I34">
        <v>3</v>
      </c>
      <c r="J34" t="s">
        <v>36</v>
      </c>
    </row>
    <row r="35" spans="1:11" x14ac:dyDescent="0.25">
      <c r="C35" t="s">
        <v>47</v>
      </c>
      <c r="E35">
        <v>0</v>
      </c>
      <c r="F35">
        <v>13</v>
      </c>
      <c r="G35">
        <v>67</v>
      </c>
      <c r="H35">
        <f>F35/G35</f>
        <v>0.19402985074626866</v>
      </c>
      <c r="I35">
        <v>2</v>
      </c>
      <c r="J35" t="s">
        <v>36</v>
      </c>
    </row>
    <row r="36" spans="1:11" x14ac:dyDescent="0.25">
      <c r="C36" t="s">
        <v>46</v>
      </c>
      <c r="E36">
        <v>2</v>
      </c>
      <c r="F36">
        <v>22</v>
      </c>
      <c r="G36">
        <v>57</v>
      </c>
      <c r="H36">
        <f t="shared" ref="H36:H37" si="5">F36/G36</f>
        <v>0.38596491228070173</v>
      </c>
      <c r="I36">
        <v>4</v>
      </c>
      <c r="J36" t="s">
        <v>36</v>
      </c>
    </row>
    <row r="37" spans="1:11" x14ac:dyDescent="0.25">
      <c r="C37" t="s">
        <v>49</v>
      </c>
      <c r="E37">
        <v>0</v>
      </c>
      <c r="F37">
        <v>14</v>
      </c>
      <c r="G37">
        <v>55</v>
      </c>
      <c r="H37">
        <f t="shared" si="5"/>
        <v>0.25454545454545452</v>
      </c>
      <c r="I37">
        <v>2</v>
      </c>
      <c r="J37" t="s">
        <v>36</v>
      </c>
    </row>
    <row r="40" spans="1:11" x14ac:dyDescent="0.25">
      <c r="E40">
        <f>SUM(E34:E37)</f>
        <v>2</v>
      </c>
      <c r="F40">
        <f>SUM(F34:F37)</f>
        <v>69</v>
      </c>
      <c r="G40">
        <f>SUM(G34:G37)</f>
        <v>236</v>
      </c>
      <c r="H40">
        <f t="shared" ref="H40" si="6">F40/G40</f>
        <v>0.2923728813559322</v>
      </c>
      <c r="I40">
        <f>MAX(I34:I37)</f>
        <v>4</v>
      </c>
      <c r="J40" t="s">
        <v>36</v>
      </c>
      <c r="K40" t="s">
        <v>68</v>
      </c>
    </row>
    <row r="42" spans="1:11" x14ac:dyDescent="0.25">
      <c r="A42">
        <v>4070</v>
      </c>
      <c r="B42" t="s">
        <v>53</v>
      </c>
      <c r="C42" t="s">
        <v>63</v>
      </c>
      <c r="D42" t="s">
        <v>33</v>
      </c>
    </row>
    <row r="44" spans="1:11" x14ac:dyDescent="0.25">
      <c r="C44" t="s">
        <v>49</v>
      </c>
      <c r="E44">
        <v>0</v>
      </c>
      <c r="F44">
        <v>15</v>
      </c>
      <c r="G44">
        <v>72</v>
      </c>
      <c r="H44">
        <f>F44/G44</f>
        <v>0.20833333333333334</v>
      </c>
      <c r="I44">
        <v>2</v>
      </c>
    </row>
    <row r="45" spans="1:11" x14ac:dyDescent="0.25">
      <c r="C45" t="s">
        <v>46</v>
      </c>
      <c r="E45">
        <v>0</v>
      </c>
      <c r="F45">
        <v>10</v>
      </c>
      <c r="G45">
        <v>43</v>
      </c>
      <c r="H45">
        <f>F45/G45</f>
        <v>0.23255813953488372</v>
      </c>
      <c r="I45">
        <v>2</v>
      </c>
    </row>
    <row r="46" spans="1:11" x14ac:dyDescent="0.25">
      <c r="C46" t="s">
        <v>42</v>
      </c>
      <c r="H46" t="e">
        <f t="shared" ref="H46:H47" si="7">F46/G46</f>
        <v>#DIV/0!</v>
      </c>
    </row>
    <row r="47" spans="1:11" x14ac:dyDescent="0.25">
      <c r="C47" t="s">
        <v>43</v>
      </c>
      <c r="H47" t="e">
        <f t="shared" si="7"/>
        <v>#DIV/0!</v>
      </c>
    </row>
    <row r="50" spans="1:11" x14ac:dyDescent="0.25">
      <c r="E50">
        <f>SUM(E44:E47)</f>
        <v>0</v>
      </c>
      <c r="F50">
        <f>SUM(F44:F47)</f>
        <v>25</v>
      </c>
      <c r="G50">
        <f>SUM(G44:G47)</f>
        <v>115</v>
      </c>
      <c r="H50">
        <f t="shared" ref="H50" si="8">F50/G50</f>
        <v>0.21739130434782608</v>
      </c>
      <c r="I50">
        <f>MAX(I44:I47)</f>
        <v>2</v>
      </c>
      <c r="J50" t="s">
        <v>64</v>
      </c>
      <c r="K50" t="s">
        <v>68</v>
      </c>
    </row>
    <row r="52" spans="1:11" x14ac:dyDescent="0.25">
      <c r="A52">
        <v>9257</v>
      </c>
      <c r="B52" t="s">
        <v>42</v>
      </c>
      <c r="C52" t="s">
        <v>54</v>
      </c>
      <c r="D52" t="s">
        <v>33</v>
      </c>
    </row>
    <row r="54" spans="1:11" x14ac:dyDescent="0.25">
      <c r="C54" t="s">
        <v>46</v>
      </c>
      <c r="E54">
        <v>0</v>
      </c>
      <c r="F54">
        <v>19</v>
      </c>
      <c r="G54">
        <v>44</v>
      </c>
      <c r="H54">
        <f>F54/G54</f>
        <v>0.43181818181818182</v>
      </c>
      <c r="I54">
        <v>5</v>
      </c>
      <c r="J54" t="s">
        <v>35</v>
      </c>
    </row>
    <row r="55" spans="1:11" x14ac:dyDescent="0.25">
      <c r="C55" t="s">
        <v>50</v>
      </c>
      <c r="E55">
        <v>2</v>
      </c>
      <c r="F55">
        <v>22</v>
      </c>
      <c r="G55">
        <v>48</v>
      </c>
      <c r="H55">
        <f t="shared" ref="H55:H57" si="9">F55/G55</f>
        <v>0.45833333333333331</v>
      </c>
      <c r="I55">
        <v>3</v>
      </c>
      <c r="J55" t="s">
        <v>35</v>
      </c>
    </row>
    <row r="56" spans="1:11" x14ac:dyDescent="0.25">
      <c r="C56" t="s">
        <v>71</v>
      </c>
      <c r="E56">
        <v>1</v>
      </c>
      <c r="F56">
        <v>22</v>
      </c>
      <c r="G56">
        <v>47</v>
      </c>
      <c r="H56">
        <f t="shared" si="9"/>
        <v>0.46808510638297873</v>
      </c>
      <c r="I56">
        <v>2</v>
      </c>
      <c r="J56" t="s">
        <v>35</v>
      </c>
    </row>
    <row r="57" spans="1:11" x14ac:dyDescent="0.25">
      <c r="C57" t="s">
        <v>43</v>
      </c>
      <c r="E57">
        <v>2</v>
      </c>
      <c r="F57">
        <v>22</v>
      </c>
      <c r="G57">
        <v>42</v>
      </c>
      <c r="H57">
        <f t="shared" si="9"/>
        <v>0.52380952380952384</v>
      </c>
      <c r="I57">
        <v>2</v>
      </c>
      <c r="J57" t="s">
        <v>72</v>
      </c>
    </row>
    <row r="60" spans="1:11" x14ac:dyDescent="0.25">
      <c r="E60">
        <f>SUM(E54:E57)</f>
        <v>5</v>
      </c>
      <c r="F60">
        <f>SUM(F54:F57)</f>
        <v>85</v>
      </c>
      <c r="G60">
        <f>SUM(G54:G57)</f>
        <v>181</v>
      </c>
      <c r="H60">
        <f t="shared" ref="H60" si="10">F60/G60</f>
        <v>0.46961325966850831</v>
      </c>
      <c r="I60">
        <f>MAX(I54:I57)</f>
        <v>5</v>
      </c>
      <c r="J60" t="s">
        <v>35</v>
      </c>
      <c r="K60" t="s">
        <v>68</v>
      </c>
    </row>
    <row r="62" spans="1:11" x14ac:dyDescent="0.25">
      <c r="A62">
        <v>5408</v>
      </c>
      <c r="B62" t="s">
        <v>48</v>
      </c>
      <c r="C62" t="s">
        <v>59</v>
      </c>
      <c r="D62" t="s">
        <v>33</v>
      </c>
    </row>
    <row r="64" spans="1:11" x14ac:dyDescent="0.25">
      <c r="C64" t="s">
        <v>50</v>
      </c>
      <c r="E64">
        <v>1</v>
      </c>
      <c r="F64">
        <v>22</v>
      </c>
      <c r="G64">
        <v>54</v>
      </c>
      <c r="H64">
        <f>F64/G64</f>
        <v>0.40740740740740738</v>
      </c>
      <c r="I64">
        <v>3</v>
      </c>
      <c r="J64" t="s">
        <v>35</v>
      </c>
    </row>
    <row r="65" spans="1:11" x14ac:dyDescent="0.25">
      <c r="C65" t="s">
        <v>46</v>
      </c>
      <c r="E65">
        <v>2</v>
      </c>
      <c r="F65">
        <v>22</v>
      </c>
      <c r="G65">
        <v>47</v>
      </c>
      <c r="H65">
        <f>F65/G65</f>
        <v>0.46808510638297873</v>
      </c>
      <c r="I65">
        <v>3</v>
      </c>
      <c r="J65" t="s">
        <v>35</v>
      </c>
    </row>
    <row r="66" spans="1:11" x14ac:dyDescent="0.25">
      <c r="C66" t="s">
        <v>66</v>
      </c>
      <c r="E66">
        <v>0</v>
      </c>
      <c r="F66">
        <v>16</v>
      </c>
      <c r="G66">
        <v>37</v>
      </c>
      <c r="H66">
        <f t="shared" ref="H66:H67" si="11">F66/G66</f>
        <v>0.43243243243243246</v>
      </c>
      <c r="I66">
        <v>3</v>
      </c>
      <c r="J66" t="s">
        <v>35</v>
      </c>
    </row>
    <row r="67" spans="1:11" x14ac:dyDescent="0.25">
      <c r="C67" t="s">
        <v>50</v>
      </c>
      <c r="E67">
        <v>0</v>
      </c>
      <c r="F67">
        <v>13</v>
      </c>
      <c r="G67">
        <v>47</v>
      </c>
      <c r="H67">
        <f t="shared" si="11"/>
        <v>0.27659574468085107</v>
      </c>
      <c r="I67">
        <v>2</v>
      </c>
      <c r="J67" t="s">
        <v>36</v>
      </c>
    </row>
    <row r="70" spans="1:11" x14ac:dyDescent="0.25">
      <c r="E70">
        <f>SUM(E64:E67)</f>
        <v>3</v>
      </c>
      <c r="F70">
        <f>SUM(F64:F67)</f>
        <v>73</v>
      </c>
      <c r="G70">
        <f>SUM(G64:G67)</f>
        <v>185</v>
      </c>
      <c r="H70">
        <f t="shared" ref="H70" si="12">F70/G70</f>
        <v>0.39459459459459462</v>
      </c>
      <c r="I70">
        <f>MAX(I64:I67)</f>
        <v>3</v>
      </c>
      <c r="J70" t="s">
        <v>36</v>
      </c>
      <c r="K70" t="s">
        <v>70</v>
      </c>
    </row>
    <row r="72" spans="1:11" x14ac:dyDescent="0.25">
      <c r="A72">
        <v>5678</v>
      </c>
      <c r="B72" t="s">
        <v>43</v>
      </c>
      <c r="C72" t="s">
        <v>55</v>
      </c>
      <c r="D72" t="s">
        <v>33</v>
      </c>
    </row>
    <row r="74" spans="1:11" x14ac:dyDescent="0.25">
      <c r="C74" t="s">
        <v>44</v>
      </c>
      <c r="E74">
        <v>1</v>
      </c>
      <c r="F74">
        <v>22</v>
      </c>
      <c r="G74">
        <v>41</v>
      </c>
      <c r="H74">
        <f>F74/G74</f>
        <v>0.53658536585365857</v>
      </c>
      <c r="I74">
        <v>4</v>
      </c>
      <c r="J74" t="s">
        <v>72</v>
      </c>
    </row>
    <row r="75" spans="1:11" x14ac:dyDescent="0.25">
      <c r="C75" t="s">
        <v>73</v>
      </c>
      <c r="E75">
        <v>0</v>
      </c>
      <c r="F75">
        <v>20</v>
      </c>
      <c r="G75">
        <v>42</v>
      </c>
      <c r="H75">
        <f>F75/G75</f>
        <v>0.47619047619047616</v>
      </c>
      <c r="I75">
        <v>2</v>
      </c>
      <c r="J75" t="s">
        <v>35</v>
      </c>
    </row>
    <row r="76" spans="1:11" x14ac:dyDescent="0.25">
      <c r="C76" t="s">
        <v>49</v>
      </c>
      <c r="E76">
        <v>0</v>
      </c>
      <c r="F76">
        <v>21</v>
      </c>
      <c r="G76">
        <v>51</v>
      </c>
      <c r="H76">
        <f t="shared" ref="H76:H77" si="13">F76/G76</f>
        <v>0.41176470588235292</v>
      </c>
      <c r="I76">
        <v>3</v>
      </c>
      <c r="J76" t="s">
        <v>35</v>
      </c>
    </row>
    <row r="77" spans="1:11" x14ac:dyDescent="0.25">
      <c r="C77" t="s">
        <v>51</v>
      </c>
      <c r="E77">
        <v>2</v>
      </c>
      <c r="F77">
        <v>22</v>
      </c>
      <c r="G77">
        <v>54</v>
      </c>
      <c r="H77">
        <f t="shared" si="13"/>
        <v>0.40740740740740738</v>
      </c>
      <c r="I77">
        <v>3</v>
      </c>
      <c r="J77" t="s">
        <v>35</v>
      </c>
    </row>
    <row r="80" spans="1:11" x14ac:dyDescent="0.25">
      <c r="E80">
        <f>SUM(E74:E77)</f>
        <v>3</v>
      </c>
      <c r="F80">
        <f>SUM(F74:F77)</f>
        <v>85</v>
      </c>
      <c r="G80">
        <f>SUM(G74:G77)</f>
        <v>188</v>
      </c>
      <c r="H80">
        <f t="shared" ref="H80" si="14">F80/G80</f>
        <v>0.4521276595744681</v>
      </c>
      <c r="I80">
        <f>MAX(I74:I77)</f>
        <v>4</v>
      </c>
      <c r="J80" t="s">
        <v>35</v>
      </c>
      <c r="K80" t="s">
        <v>68</v>
      </c>
    </row>
    <row r="82" spans="1:11" x14ac:dyDescent="0.25">
      <c r="A82">
        <v>9414</v>
      </c>
      <c r="B82" t="s">
        <v>50</v>
      </c>
      <c r="C82" t="s">
        <v>61</v>
      </c>
      <c r="D82" t="s">
        <v>0</v>
      </c>
    </row>
    <row r="84" spans="1:11" x14ac:dyDescent="0.25">
      <c r="C84" t="s">
        <v>74</v>
      </c>
      <c r="E84">
        <v>1</v>
      </c>
      <c r="F84">
        <v>22</v>
      </c>
      <c r="G84">
        <v>54</v>
      </c>
      <c r="H84">
        <f>F84/G84</f>
        <v>0.40740740740740738</v>
      </c>
      <c r="I84">
        <v>2</v>
      </c>
      <c r="J84" t="s">
        <v>35</v>
      </c>
    </row>
    <row r="85" spans="1:11" x14ac:dyDescent="0.25">
      <c r="C85" t="s">
        <v>42</v>
      </c>
      <c r="E85">
        <v>0</v>
      </c>
      <c r="F85">
        <v>16</v>
      </c>
      <c r="G85">
        <v>48</v>
      </c>
      <c r="H85">
        <f>F85/G85</f>
        <v>0.33333333333333331</v>
      </c>
      <c r="I85">
        <v>3</v>
      </c>
      <c r="J85" t="s">
        <v>36</v>
      </c>
    </row>
    <row r="86" spans="1:11" x14ac:dyDescent="0.25">
      <c r="C86" t="s">
        <v>74</v>
      </c>
      <c r="E86">
        <v>2</v>
      </c>
      <c r="F86">
        <v>22</v>
      </c>
      <c r="G86">
        <v>47</v>
      </c>
      <c r="H86">
        <f t="shared" ref="H86:H87" si="15">F86/G86</f>
        <v>0.46808510638297873</v>
      </c>
      <c r="I86">
        <v>3</v>
      </c>
      <c r="J86" t="s">
        <v>35</v>
      </c>
    </row>
    <row r="87" spans="1:11" x14ac:dyDescent="0.25">
      <c r="C87" t="s">
        <v>45</v>
      </c>
      <c r="E87">
        <v>0</v>
      </c>
      <c r="F87">
        <v>17</v>
      </c>
      <c r="G87">
        <v>60</v>
      </c>
      <c r="H87">
        <f t="shared" si="15"/>
        <v>0.28333333333333333</v>
      </c>
      <c r="I87">
        <v>2</v>
      </c>
      <c r="J87" t="s">
        <v>36</v>
      </c>
    </row>
    <row r="90" spans="1:11" x14ac:dyDescent="0.25">
      <c r="E90">
        <f>SUM(E84:E87)</f>
        <v>3</v>
      </c>
      <c r="F90">
        <f>SUM(F84:F87)</f>
        <v>77</v>
      </c>
      <c r="G90">
        <f>SUM(G84:G87)</f>
        <v>209</v>
      </c>
      <c r="H90">
        <f t="shared" ref="H90" si="16">F90/G90</f>
        <v>0.36842105263157893</v>
      </c>
      <c r="I90">
        <f>MAX(I84:I87)</f>
        <v>3</v>
      </c>
      <c r="J90" t="s">
        <v>36</v>
      </c>
      <c r="K90" t="s">
        <v>70</v>
      </c>
    </row>
    <row r="92" spans="1:11" x14ac:dyDescent="0.25">
      <c r="A92">
        <v>4256</v>
      </c>
      <c r="B92" t="s">
        <v>46</v>
      </c>
      <c r="C92" t="s">
        <v>58</v>
      </c>
      <c r="D92" t="s">
        <v>0</v>
      </c>
    </row>
    <row r="94" spans="1:11" x14ac:dyDescent="0.25">
      <c r="C94" t="s">
        <v>52</v>
      </c>
      <c r="E94">
        <v>0</v>
      </c>
      <c r="F94">
        <v>20</v>
      </c>
      <c r="G94">
        <v>57</v>
      </c>
      <c r="H94">
        <f>F94/G94</f>
        <v>0.35087719298245612</v>
      </c>
      <c r="I94">
        <v>4</v>
      </c>
      <c r="J94" t="s">
        <v>36</v>
      </c>
    </row>
    <row r="95" spans="1:11" x14ac:dyDescent="0.25">
      <c r="C95" t="s">
        <v>75</v>
      </c>
      <c r="E95">
        <v>2</v>
      </c>
      <c r="F95">
        <v>22</v>
      </c>
      <c r="G95">
        <v>43</v>
      </c>
      <c r="H95">
        <f>F95/G95</f>
        <v>0.51162790697674421</v>
      </c>
      <c r="I95">
        <v>4</v>
      </c>
      <c r="J95" t="s">
        <v>72</v>
      </c>
    </row>
    <row r="96" spans="1:11" x14ac:dyDescent="0.25">
      <c r="C96" t="s">
        <v>42</v>
      </c>
      <c r="E96">
        <v>2</v>
      </c>
      <c r="F96">
        <v>22</v>
      </c>
      <c r="G96">
        <v>44</v>
      </c>
      <c r="H96">
        <f t="shared" ref="H96:H97" si="17">F96/G96</f>
        <v>0.5</v>
      </c>
      <c r="I96">
        <v>4</v>
      </c>
      <c r="J96" t="s">
        <v>72</v>
      </c>
    </row>
    <row r="97" spans="1:11" x14ac:dyDescent="0.25">
      <c r="C97" t="s">
        <v>74</v>
      </c>
      <c r="E97">
        <v>0</v>
      </c>
      <c r="F97">
        <v>18</v>
      </c>
      <c r="G97">
        <v>47</v>
      </c>
      <c r="H97">
        <f t="shared" si="17"/>
        <v>0.38297872340425532</v>
      </c>
      <c r="I97">
        <v>2</v>
      </c>
      <c r="J97" t="s">
        <v>36</v>
      </c>
    </row>
    <row r="100" spans="1:11" x14ac:dyDescent="0.25">
      <c r="E100">
        <f>SUM(E94:E97)</f>
        <v>4</v>
      </c>
      <c r="F100">
        <f>SUM(F94:F97)</f>
        <v>82</v>
      </c>
      <c r="G100">
        <f>SUM(G94:G97)</f>
        <v>191</v>
      </c>
      <c r="H100">
        <f t="shared" ref="H100" si="18">F100/G100</f>
        <v>0.4293193717277487</v>
      </c>
      <c r="I100">
        <f>MAX(I94:I97)</f>
        <v>4</v>
      </c>
      <c r="J100" t="s">
        <v>35</v>
      </c>
      <c r="K100" t="s">
        <v>68</v>
      </c>
    </row>
    <row r="102" spans="1:11" x14ac:dyDescent="0.25">
      <c r="A102">
        <v>1209</v>
      </c>
      <c r="B102" t="s">
        <v>51</v>
      </c>
      <c r="C102" t="s">
        <v>38</v>
      </c>
      <c r="D102" t="s">
        <v>0</v>
      </c>
    </row>
    <row r="104" spans="1:11" x14ac:dyDescent="0.25">
      <c r="C104" t="s">
        <v>74</v>
      </c>
      <c r="E104">
        <v>2</v>
      </c>
      <c r="F104">
        <v>22</v>
      </c>
      <c r="G104">
        <v>37</v>
      </c>
      <c r="H104">
        <f>F104/G104</f>
        <v>0.59459459459459463</v>
      </c>
      <c r="I104">
        <v>4</v>
      </c>
      <c r="J104" t="s">
        <v>72</v>
      </c>
    </row>
    <row r="105" spans="1:11" x14ac:dyDescent="0.25">
      <c r="C105" t="s">
        <v>45</v>
      </c>
      <c r="E105">
        <v>0</v>
      </c>
      <c r="F105">
        <v>13</v>
      </c>
      <c r="G105">
        <v>48</v>
      </c>
      <c r="H105">
        <f>F105/G105</f>
        <v>0.27083333333333331</v>
      </c>
      <c r="I105">
        <v>2</v>
      </c>
      <c r="J105" t="s">
        <v>36</v>
      </c>
    </row>
    <row r="106" spans="1:11" x14ac:dyDescent="0.25">
      <c r="C106" t="s">
        <v>47</v>
      </c>
      <c r="E106">
        <v>0</v>
      </c>
      <c r="F106">
        <v>13</v>
      </c>
      <c r="G106">
        <v>37</v>
      </c>
      <c r="H106">
        <f t="shared" ref="H106:H107" si="19">F106/G106</f>
        <v>0.35135135135135137</v>
      </c>
      <c r="I106">
        <v>2</v>
      </c>
      <c r="J106" t="s">
        <v>36</v>
      </c>
    </row>
    <row r="107" spans="1:11" x14ac:dyDescent="0.25">
      <c r="C107" t="s">
        <v>43</v>
      </c>
      <c r="E107">
        <v>0</v>
      </c>
      <c r="F107">
        <v>11</v>
      </c>
      <c r="G107">
        <v>54</v>
      </c>
      <c r="H107">
        <f t="shared" si="19"/>
        <v>0.20370370370370369</v>
      </c>
      <c r="I107">
        <v>3</v>
      </c>
      <c r="J107" t="s">
        <v>36</v>
      </c>
    </row>
    <row r="110" spans="1:11" x14ac:dyDescent="0.25">
      <c r="E110">
        <f>SUM(E104:E107)</f>
        <v>2</v>
      </c>
      <c r="F110">
        <f>SUM(F104:F107)</f>
        <v>59</v>
      </c>
      <c r="G110">
        <f>SUM(G104:G107)</f>
        <v>176</v>
      </c>
      <c r="H110">
        <f t="shared" ref="H110" si="20">F110/G110</f>
        <v>0.33522727272727271</v>
      </c>
      <c r="I110">
        <f>MAX(I104:I107)</f>
        <v>4</v>
      </c>
      <c r="J110" t="s">
        <v>36</v>
      </c>
      <c r="K110" t="s">
        <v>68</v>
      </c>
    </row>
    <row r="112" spans="1:11" x14ac:dyDescent="0.25">
      <c r="A112">
        <v>7010</v>
      </c>
      <c r="B112" t="s">
        <v>49</v>
      </c>
      <c r="C112" t="s">
        <v>60</v>
      </c>
      <c r="D112" t="s">
        <v>34</v>
      </c>
    </row>
    <row r="114" spans="1:11" x14ac:dyDescent="0.25">
      <c r="C114" t="s">
        <v>75</v>
      </c>
      <c r="E114">
        <v>2</v>
      </c>
      <c r="F114">
        <v>22</v>
      </c>
      <c r="G114">
        <v>72</v>
      </c>
      <c r="H114">
        <f>F114/G114</f>
        <v>0.30555555555555558</v>
      </c>
      <c r="I114">
        <v>2</v>
      </c>
      <c r="J114" t="s">
        <v>36</v>
      </c>
    </row>
    <row r="115" spans="1:11" x14ac:dyDescent="0.25">
      <c r="C115" t="s">
        <v>52</v>
      </c>
      <c r="E115">
        <v>2</v>
      </c>
      <c r="F115">
        <v>22</v>
      </c>
      <c r="G115">
        <v>55</v>
      </c>
      <c r="H115">
        <f>F115/G115</f>
        <v>0.4</v>
      </c>
      <c r="I115">
        <v>4</v>
      </c>
      <c r="J115" t="s">
        <v>36</v>
      </c>
    </row>
    <row r="116" spans="1:11" x14ac:dyDescent="0.25">
      <c r="C116" t="s">
        <v>43</v>
      </c>
      <c r="E116">
        <v>2</v>
      </c>
      <c r="F116">
        <v>22</v>
      </c>
      <c r="G116">
        <v>51</v>
      </c>
      <c r="H116">
        <f t="shared" ref="H116:H117" si="21">F116/G116</f>
        <v>0.43137254901960786</v>
      </c>
      <c r="I116">
        <v>3</v>
      </c>
      <c r="J116" t="s">
        <v>76</v>
      </c>
    </row>
    <row r="117" spans="1:11" x14ac:dyDescent="0.25">
      <c r="C117" t="s">
        <v>47</v>
      </c>
      <c r="E117">
        <v>2</v>
      </c>
      <c r="F117">
        <v>22</v>
      </c>
      <c r="G117">
        <v>48</v>
      </c>
      <c r="H117">
        <f t="shared" si="21"/>
        <v>0.45833333333333331</v>
      </c>
      <c r="I117">
        <v>3</v>
      </c>
      <c r="J117" t="s">
        <v>35</v>
      </c>
    </row>
    <row r="120" spans="1:11" x14ac:dyDescent="0.25">
      <c r="E120">
        <f>SUM(E114:E117)</f>
        <v>8</v>
      </c>
      <c r="F120">
        <f>SUM(F114:F117)</f>
        <v>88</v>
      </c>
      <c r="G120">
        <f>SUM(G114:G117)</f>
        <v>226</v>
      </c>
      <c r="H120">
        <f t="shared" ref="H120" si="22">F120/G120</f>
        <v>0.38938053097345132</v>
      </c>
      <c r="I120">
        <f>MAX(I114:I117)</f>
        <v>4</v>
      </c>
      <c r="J120" t="s">
        <v>36</v>
      </c>
      <c r="K120" t="s">
        <v>68</v>
      </c>
    </row>
    <row r="123" spans="1:11" x14ac:dyDescent="0.25">
      <c r="A123">
        <v>9257</v>
      </c>
      <c r="B123" t="s">
        <v>42</v>
      </c>
      <c r="C123" t="s">
        <v>54</v>
      </c>
      <c r="D123" t="s">
        <v>33</v>
      </c>
      <c r="E123">
        <v>5</v>
      </c>
      <c r="F123">
        <v>85</v>
      </c>
      <c r="G123">
        <v>181</v>
      </c>
      <c r="H123" s="69">
        <v>0.46961325966850831</v>
      </c>
      <c r="I123">
        <v>5</v>
      </c>
      <c r="J123" t="s">
        <v>35</v>
      </c>
      <c r="K123" t="s">
        <v>68</v>
      </c>
    </row>
    <row r="124" spans="1:11" x14ac:dyDescent="0.25">
      <c r="A124">
        <v>5678</v>
      </c>
      <c r="B124" t="s">
        <v>43</v>
      </c>
      <c r="C124" t="s">
        <v>55</v>
      </c>
      <c r="D124" t="s">
        <v>33</v>
      </c>
      <c r="E124">
        <v>3</v>
      </c>
      <c r="F124">
        <v>85</v>
      </c>
      <c r="G124">
        <v>188</v>
      </c>
      <c r="H124" s="69">
        <v>0.4521276595744681</v>
      </c>
      <c r="I124">
        <v>4</v>
      </c>
      <c r="J124" t="s">
        <v>35</v>
      </c>
      <c r="K124" t="s">
        <v>68</v>
      </c>
    </row>
    <row r="125" spans="1:11" x14ac:dyDescent="0.25">
      <c r="A125">
        <v>7172</v>
      </c>
      <c r="B125" t="s">
        <v>44</v>
      </c>
      <c r="C125" t="s">
        <v>56</v>
      </c>
      <c r="D125" t="s">
        <v>0</v>
      </c>
      <c r="E125">
        <v>5</v>
      </c>
      <c r="F125">
        <v>83</v>
      </c>
      <c r="G125">
        <v>190</v>
      </c>
      <c r="H125" s="69">
        <v>0.43684210526315792</v>
      </c>
      <c r="I125">
        <v>5</v>
      </c>
      <c r="J125" t="s">
        <v>35</v>
      </c>
      <c r="K125" t="s">
        <v>68</v>
      </c>
    </row>
    <row r="126" spans="1:11" x14ac:dyDescent="0.25">
      <c r="A126">
        <v>9961</v>
      </c>
      <c r="B126" t="s">
        <v>45</v>
      </c>
      <c r="C126" t="s">
        <v>37</v>
      </c>
      <c r="D126" t="s">
        <v>57</v>
      </c>
      <c r="E126">
        <v>6</v>
      </c>
      <c r="F126">
        <v>86</v>
      </c>
      <c r="G126">
        <v>200</v>
      </c>
      <c r="H126" s="69">
        <v>0.43</v>
      </c>
      <c r="I126">
        <v>3</v>
      </c>
      <c r="J126" t="s">
        <v>35</v>
      </c>
      <c r="K126" t="s">
        <v>70</v>
      </c>
    </row>
    <row r="127" spans="1:11" x14ac:dyDescent="0.25">
      <c r="A127">
        <v>4256</v>
      </c>
      <c r="B127" t="s">
        <v>46</v>
      </c>
      <c r="C127" t="s">
        <v>58</v>
      </c>
      <c r="D127" t="s">
        <v>0</v>
      </c>
      <c r="E127">
        <v>4</v>
      </c>
      <c r="F127">
        <v>82</v>
      </c>
      <c r="G127">
        <v>191</v>
      </c>
      <c r="H127" s="69">
        <v>0.4293193717277487</v>
      </c>
      <c r="I127">
        <v>4</v>
      </c>
      <c r="J127" t="s">
        <v>35</v>
      </c>
      <c r="K127" t="s">
        <v>68</v>
      </c>
    </row>
    <row r="128" spans="1:11" x14ac:dyDescent="0.25">
      <c r="A128">
        <v>6080</v>
      </c>
      <c r="B128" t="s">
        <v>47</v>
      </c>
      <c r="C128" t="s">
        <v>38</v>
      </c>
      <c r="D128" t="s">
        <v>0</v>
      </c>
      <c r="E128">
        <v>4</v>
      </c>
      <c r="F128">
        <v>80</v>
      </c>
      <c r="G128">
        <v>199</v>
      </c>
      <c r="H128" s="69">
        <v>0.4020100502512563</v>
      </c>
      <c r="I128">
        <v>4</v>
      </c>
      <c r="J128" t="s">
        <v>36</v>
      </c>
      <c r="K128" t="s">
        <v>68</v>
      </c>
    </row>
    <row r="129" spans="1:11" x14ac:dyDescent="0.25">
      <c r="A129">
        <v>5408</v>
      </c>
      <c r="B129" t="s">
        <v>48</v>
      </c>
      <c r="C129" t="s">
        <v>59</v>
      </c>
      <c r="D129" t="s">
        <v>33</v>
      </c>
      <c r="E129">
        <v>3</v>
      </c>
      <c r="F129">
        <v>73</v>
      </c>
      <c r="G129">
        <v>185</v>
      </c>
      <c r="H129" s="69">
        <v>0.39459459459459462</v>
      </c>
      <c r="I129">
        <v>3</v>
      </c>
      <c r="J129" t="s">
        <v>36</v>
      </c>
      <c r="K129" t="s">
        <v>70</v>
      </c>
    </row>
    <row r="130" spans="1:11" x14ac:dyDescent="0.25">
      <c r="A130">
        <v>7010</v>
      </c>
      <c r="B130" t="s">
        <v>49</v>
      </c>
      <c r="C130" t="s">
        <v>60</v>
      </c>
      <c r="D130" t="s">
        <v>34</v>
      </c>
      <c r="E130">
        <v>8</v>
      </c>
      <c r="F130">
        <v>88</v>
      </c>
      <c r="G130">
        <v>226</v>
      </c>
      <c r="H130" s="69">
        <v>0.38938053097345132</v>
      </c>
      <c r="I130">
        <v>4</v>
      </c>
      <c r="J130" t="s">
        <v>36</v>
      </c>
      <c r="K130" t="s">
        <v>68</v>
      </c>
    </row>
    <row r="131" spans="1:11" x14ac:dyDescent="0.25">
      <c r="A131">
        <v>9414</v>
      </c>
      <c r="B131" t="s">
        <v>50</v>
      </c>
      <c r="C131" t="s">
        <v>61</v>
      </c>
      <c r="D131" t="s">
        <v>0</v>
      </c>
      <c r="E131">
        <v>3</v>
      </c>
      <c r="F131">
        <v>77</v>
      </c>
      <c r="G131">
        <v>209</v>
      </c>
      <c r="H131" s="69">
        <v>0.36842105263157893</v>
      </c>
      <c r="I131">
        <v>3</v>
      </c>
      <c r="J131" t="s">
        <v>36</v>
      </c>
      <c r="K131" t="s">
        <v>70</v>
      </c>
    </row>
    <row r="132" spans="1:11" x14ac:dyDescent="0.25">
      <c r="A132">
        <v>1209</v>
      </c>
      <c r="B132" t="s">
        <v>51</v>
      </c>
      <c r="C132" t="s">
        <v>38</v>
      </c>
      <c r="D132" t="s">
        <v>0</v>
      </c>
      <c r="E132">
        <v>2</v>
      </c>
      <c r="F132">
        <v>59</v>
      </c>
      <c r="G132">
        <v>176</v>
      </c>
      <c r="H132" s="69">
        <v>0.33522727272727271</v>
      </c>
      <c r="I132">
        <v>4</v>
      </c>
      <c r="J132" t="s">
        <v>36</v>
      </c>
      <c r="K132" t="s">
        <v>68</v>
      </c>
    </row>
    <row r="133" spans="1:11" x14ac:dyDescent="0.25">
      <c r="A133">
        <v>8676</v>
      </c>
      <c r="B133" t="s">
        <v>52</v>
      </c>
      <c r="C133" t="s">
        <v>62</v>
      </c>
      <c r="D133" t="s">
        <v>33</v>
      </c>
      <c r="E133">
        <v>2</v>
      </c>
      <c r="F133">
        <v>69</v>
      </c>
      <c r="G133">
        <v>236</v>
      </c>
      <c r="H133" s="69">
        <v>0.2923728813559322</v>
      </c>
      <c r="I133">
        <v>4</v>
      </c>
      <c r="J133" t="s">
        <v>36</v>
      </c>
      <c r="K133" t="s">
        <v>68</v>
      </c>
    </row>
    <row r="134" spans="1:11" x14ac:dyDescent="0.25">
      <c r="A134">
        <v>4070</v>
      </c>
      <c r="B134" t="s">
        <v>53</v>
      </c>
      <c r="C134" t="s">
        <v>63</v>
      </c>
      <c r="D134" t="s">
        <v>33</v>
      </c>
      <c r="E134">
        <v>0</v>
      </c>
      <c r="F134">
        <v>25</v>
      </c>
      <c r="G134">
        <v>115</v>
      </c>
      <c r="H134" s="69">
        <v>0.21739130434782608</v>
      </c>
      <c r="I134">
        <v>2</v>
      </c>
      <c r="J134" t="s">
        <v>64</v>
      </c>
      <c r="K134" t="s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3"/>
  <sheetViews>
    <sheetView topLeftCell="A82" workbookViewId="0">
      <selection activeCell="G3" sqref="G3"/>
    </sheetView>
  </sheetViews>
  <sheetFormatPr defaultRowHeight="15" x14ac:dyDescent="0.25"/>
  <sheetData>
    <row r="1" spans="2:10" x14ac:dyDescent="0.25">
      <c r="B1" t="s">
        <v>79</v>
      </c>
      <c r="C1" t="s">
        <v>80</v>
      </c>
    </row>
    <row r="3" spans="2:10" x14ac:dyDescent="0.25">
      <c r="C3" t="s">
        <v>107</v>
      </c>
      <c r="D3">
        <v>2</v>
      </c>
      <c r="E3">
        <v>34</v>
      </c>
      <c r="F3">
        <v>46</v>
      </c>
      <c r="G3" s="69">
        <v>0.73913043478260865</v>
      </c>
      <c r="H3">
        <v>5</v>
      </c>
      <c r="I3" t="s">
        <v>35</v>
      </c>
      <c r="J3" s="69">
        <v>0.61</v>
      </c>
    </row>
    <row r="4" spans="2:10" x14ac:dyDescent="0.25">
      <c r="C4" t="s">
        <v>81</v>
      </c>
      <c r="D4">
        <v>2</v>
      </c>
      <c r="E4">
        <v>34</v>
      </c>
      <c r="F4">
        <v>50</v>
      </c>
      <c r="G4" s="69">
        <v>0.68</v>
      </c>
      <c r="H4">
        <v>6</v>
      </c>
      <c r="I4" t="s">
        <v>35</v>
      </c>
      <c r="J4">
        <v>0.76400000000000001</v>
      </c>
    </row>
    <row r="5" spans="2:10" x14ac:dyDescent="0.25">
      <c r="C5" t="s">
        <v>82</v>
      </c>
      <c r="D5">
        <v>0</v>
      </c>
      <c r="E5">
        <v>27</v>
      </c>
      <c r="F5">
        <v>59</v>
      </c>
      <c r="G5" s="69">
        <v>0.4576271186440678</v>
      </c>
      <c r="H5">
        <v>4</v>
      </c>
      <c r="I5" t="s">
        <v>36</v>
      </c>
    </row>
    <row r="6" spans="2:10" x14ac:dyDescent="0.25">
      <c r="C6" t="s">
        <v>84</v>
      </c>
      <c r="D6">
        <v>2</v>
      </c>
      <c r="E6">
        <v>34</v>
      </c>
      <c r="F6">
        <v>34</v>
      </c>
      <c r="G6" s="69">
        <v>1</v>
      </c>
      <c r="H6">
        <v>6</v>
      </c>
      <c r="I6" t="s">
        <v>69</v>
      </c>
    </row>
    <row r="10" spans="2:10" x14ac:dyDescent="0.25">
      <c r="D10">
        <v>6</v>
      </c>
      <c r="E10">
        <v>129</v>
      </c>
      <c r="F10">
        <v>189</v>
      </c>
      <c r="G10" s="69">
        <v>0.68253968253968256</v>
      </c>
      <c r="H10">
        <v>6</v>
      </c>
      <c r="I10" t="s">
        <v>35</v>
      </c>
      <c r="J10" t="s">
        <v>68</v>
      </c>
    </row>
    <row r="11" spans="2:10" x14ac:dyDescent="0.25">
      <c r="B11" t="s">
        <v>88</v>
      </c>
      <c r="C11" t="s">
        <v>95</v>
      </c>
    </row>
    <row r="12" spans="2:10" x14ac:dyDescent="0.25">
      <c r="C12" t="s">
        <v>84</v>
      </c>
      <c r="D12">
        <v>0</v>
      </c>
      <c r="E12">
        <v>29</v>
      </c>
      <c r="F12">
        <v>67</v>
      </c>
      <c r="G12" s="69">
        <v>0.43283582089552236</v>
      </c>
      <c r="H12">
        <v>3</v>
      </c>
      <c r="I12" t="s">
        <v>36</v>
      </c>
    </row>
    <row r="13" spans="2:10" x14ac:dyDescent="0.25">
      <c r="C13" t="s">
        <v>107</v>
      </c>
      <c r="D13">
        <v>0</v>
      </c>
      <c r="E13">
        <v>18</v>
      </c>
      <c r="F13">
        <v>33</v>
      </c>
      <c r="G13" s="69">
        <v>0.54545454545454541</v>
      </c>
      <c r="H13">
        <v>3</v>
      </c>
      <c r="I13" t="s">
        <v>36</v>
      </c>
    </row>
    <row r="14" spans="2:10" x14ac:dyDescent="0.25">
      <c r="C14" t="s">
        <v>87</v>
      </c>
      <c r="D14">
        <v>0</v>
      </c>
      <c r="E14">
        <v>31</v>
      </c>
      <c r="F14">
        <v>82</v>
      </c>
      <c r="G14" s="69">
        <v>0.37804878048780488</v>
      </c>
      <c r="H14">
        <v>4</v>
      </c>
      <c r="I14" t="s">
        <v>36</v>
      </c>
    </row>
    <row r="15" spans="2:10" x14ac:dyDescent="0.25">
      <c r="C15" t="s">
        <v>78</v>
      </c>
      <c r="D15">
        <v>0</v>
      </c>
      <c r="E15">
        <v>17</v>
      </c>
      <c r="F15">
        <v>39</v>
      </c>
      <c r="G15" s="69">
        <v>0.4358974358974359</v>
      </c>
      <c r="H15">
        <v>3</v>
      </c>
      <c r="I15" t="s">
        <v>36</v>
      </c>
    </row>
    <row r="20" spans="2:10" x14ac:dyDescent="0.25">
      <c r="D20">
        <v>0</v>
      </c>
      <c r="E20">
        <v>95</v>
      </c>
      <c r="F20">
        <v>221</v>
      </c>
      <c r="G20" s="69">
        <v>0.42986425339366519</v>
      </c>
      <c r="H20">
        <v>4</v>
      </c>
      <c r="I20" t="s">
        <v>36</v>
      </c>
      <c r="J20" t="s">
        <v>68</v>
      </c>
    </row>
    <row r="21" spans="2:10" x14ac:dyDescent="0.25">
      <c r="B21" t="s">
        <v>87</v>
      </c>
      <c r="C21" t="s">
        <v>37</v>
      </c>
    </row>
    <row r="22" spans="2:10" x14ac:dyDescent="0.25">
      <c r="C22" t="s">
        <v>81</v>
      </c>
      <c r="D22">
        <v>0</v>
      </c>
      <c r="E22">
        <v>17</v>
      </c>
      <c r="F22">
        <v>37</v>
      </c>
      <c r="G22" s="69">
        <v>0.45945945945945948</v>
      </c>
      <c r="H22">
        <v>2</v>
      </c>
      <c r="I22" t="s">
        <v>36</v>
      </c>
    </row>
    <row r="23" spans="2:10" x14ac:dyDescent="0.25">
      <c r="C23" t="s">
        <v>84</v>
      </c>
      <c r="D23">
        <v>0</v>
      </c>
      <c r="E23">
        <v>23</v>
      </c>
      <c r="F23">
        <v>48</v>
      </c>
      <c r="G23" s="69">
        <v>0.47916666666666669</v>
      </c>
      <c r="H23">
        <v>2</v>
      </c>
      <c r="I23" t="s">
        <v>36</v>
      </c>
    </row>
    <row r="24" spans="2:10" x14ac:dyDescent="0.25">
      <c r="C24" t="s">
        <v>88</v>
      </c>
      <c r="D24">
        <v>2</v>
      </c>
      <c r="E24">
        <v>34</v>
      </c>
      <c r="F24">
        <v>82</v>
      </c>
      <c r="G24" s="69">
        <v>0.41463414634146339</v>
      </c>
      <c r="H24">
        <v>5</v>
      </c>
      <c r="I24" t="s">
        <v>36</v>
      </c>
    </row>
    <row r="25" spans="2:10" x14ac:dyDescent="0.25">
      <c r="C25" t="s">
        <v>82</v>
      </c>
      <c r="D25">
        <v>0</v>
      </c>
      <c r="E25">
        <v>23</v>
      </c>
      <c r="F25">
        <v>53</v>
      </c>
      <c r="G25" s="69">
        <v>0.43396226415094341</v>
      </c>
      <c r="H25">
        <v>2</v>
      </c>
      <c r="I25" t="s">
        <v>36</v>
      </c>
    </row>
    <row r="30" spans="2:10" x14ac:dyDescent="0.25">
      <c r="D30">
        <v>2</v>
      </c>
      <c r="E30">
        <v>97</v>
      </c>
      <c r="F30">
        <v>220</v>
      </c>
      <c r="G30" s="69">
        <v>0.44090909090909092</v>
      </c>
      <c r="H30">
        <v>5</v>
      </c>
      <c r="I30" t="s">
        <v>36</v>
      </c>
      <c r="J30" t="s">
        <v>68</v>
      </c>
    </row>
    <row r="31" spans="2:10" x14ac:dyDescent="0.25">
      <c r="B31" t="s">
        <v>78</v>
      </c>
      <c r="C31" t="s">
        <v>89</v>
      </c>
    </row>
    <row r="32" spans="2:10" x14ac:dyDescent="0.25">
      <c r="C32" t="s">
        <v>82</v>
      </c>
      <c r="D32">
        <v>2</v>
      </c>
      <c r="E32">
        <v>34</v>
      </c>
      <c r="F32">
        <v>51</v>
      </c>
      <c r="G32" s="69">
        <v>0.66666666666666663</v>
      </c>
      <c r="H32">
        <v>6</v>
      </c>
      <c r="I32" t="s">
        <v>35</v>
      </c>
    </row>
    <row r="33" spans="2:10" x14ac:dyDescent="0.25">
      <c r="C33" t="s">
        <v>84</v>
      </c>
      <c r="D33">
        <v>0</v>
      </c>
      <c r="E33">
        <v>32</v>
      </c>
      <c r="F33">
        <v>45</v>
      </c>
      <c r="G33" s="69">
        <v>0.71111111111111114</v>
      </c>
      <c r="H33">
        <v>6</v>
      </c>
      <c r="I33" t="s">
        <v>35</v>
      </c>
    </row>
    <row r="34" spans="2:10" x14ac:dyDescent="0.25">
      <c r="C34" t="s">
        <v>108</v>
      </c>
      <c r="D34">
        <v>2</v>
      </c>
      <c r="E34">
        <v>34</v>
      </c>
      <c r="F34">
        <v>33</v>
      </c>
      <c r="G34" s="69">
        <v>1.0303030303030303</v>
      </c>
      <c r="H34">
        <v>7</v>
      </c>
      <c r="I34" t="s">
        <v>67</v>
      </c>
    </row>
    <row r="35" spans="2:10" x14ac:dyDescent="0.25">
      <c r="C35" t="s">
        <v>88</v>
      </c>
      <c r="D35">
        <v>2</v>
      </c>
      <c r="E35">
        <v>34</v>
      </c>
      <c r="F35">
        <v>39</v>
      </c>
      <c r="G35" s="69">
        <v>0.87179487179487181</v>
      </c>
      <c r="H35">
        <v>3</v>
      </c>
      <c r="I35" t="s">
        <v>67</v>
      </c>
    </row>
    <row r="40" spans="2:10" x14ac:dyDescent="0.25">
      <c r="D40">
        <v>6</v>
      </c>
      <c r="E40">
        <v>134</v>
      </c>
      <c r="F40">
        <v>168</v>
      </c>
      <c r="G40" s="69">
        <v>0.79761904761904767</v>
      </c>
      <c r="H40">
        <v>7</v>
      </c>
      <c r="I40" t="s">
        <v>69</v>
      </c>
      <c r="J40" t="s">
        <v>68</v>
      </c>
    </row>
    <row r="41" spans="2:10" x14ac:dyDescent="0.25">
      <c r="B41" t="s">
        <v>85</v>
      </c>
      <c r="C41" t="s">
        <v>93</v>
      </c>
      <c r="G41" s="69"/>
    </row>
    <row r="42" spans="2:10" x14ac:dyDescent="0.25">
      <c r="C42" t="s">
        <v>81</v>
      </c>
      <c r="D42">
        <v>0</v>
      </c>
      <c r="E42">
        <v>23</v>
      </c>
      <c r="F42">
        <v>51</v>
      </c>
      <c r="G42" s="69">
        <v>0.45098039215686275</v>
      </c>
      <c r="H42">
        <v>3</v>
      </c>
      <c r="I42" t="s">
        <v>36</v>
      </c>
      <c r="J42" s="69">
        <v>0.61</v>
      </c>
    </row>
    <row r="43" spans="2:10" x14ac:dyDescent="0.25">
      <c r="C43" t="s">
        <v>109</v>
      </c>
      <c r="D43">
        <v>0</v>
      </c>
      <c r="E43">
        <v>29</v>
      </c>
      <c r="F43">
        <v>44</v>
      </c>
      <c r="G43" s="69">
        <v>0.65909090909090906</v>
      </c>
      <c r="H43">
        <v>4</v>
      </c>
      <c r="I43" t="s">
        <v>35</v>
      </c>
      <c r="J43">
        <v>0.76400000000000001</v>
      </c>
    </row>
    <row r="44" spans="2:10" x14ac:dyDescent="0.25">
      <c r="C44" t="s">
        <v>110</v>
      </c>
      <c r="D44">
        <v>0</v>
      </c>
      <c r="E44">
        <v>23</v>
      </c>
      <c r="F44">
        <v>50</v>
      </c>
      <c r="G44" s="69">
        <v>0.46</v>
      </c>
      <c r="H44">
        <v>3</v>
      </c>
      <c r="I44" t="s">
        <v>36</v>
      </c>
    </row>
    <row r="45" spans="2:10" x14ac:dyDescent="0.25">
      <c r="C45" t="s">
        <v>78</v>
      </c>
      <c r="D45">
        <v>0</v>
      </c>
      <c r="E45">
        <v>15</v>
      </c>
      <c r="F45">
        <v>33</v>
      </c>
      <c r="G45" s="69">
        <v>0.45454545454545453</v>
      </c>
      <c r="H45">
        <v>3</v>
      </c>
      <c r="I45" t="s">
        <v>36</v>
      </c>
    </row>
    <row r="50" spans="2:10" x14ac:dyDescent="0.25">
      <c r="D50">
        <v>0</v>
      </c>
      <c r="E50">
        <v>90</v>
      </c>
      <c r="F50">
        <v>178</v>
      </c>
      <c r="G50" s="69">
        <v>0.5056179775280899</v>
      </c>
      <c r="H50">
        <v>4</v>
      </c>
      <c r="I50" t="s">
        <v>36</v>
      </c>
      <c r="J50" t="s">
        <v>68</v>
      </c>
    </row>
    <row r="51" spans="2:10" x14ac:dyDescent="0.25">
      <c r="B51" t="s">
        <v>86</v>
      </c>
      <c r="C51" t="s">
        <v>94</v>
      </c>
    </row>
    <row r="52" spans="2:10" x14ac:dyDescent="0.25">
      <c r="C52" t="s">
        <v>81</v>
      </c>
      <c r="D52">
        <v>0</v>
      </c>
      <c r="E52">
        <v>16</v>
      </c>
      <c r="F52">
        <v>52</v>
      </c>
      <c r="G52" s="69">
        <v>0.30769230769230771</v>
      </c>
      <c r="H52">
        <v>3</v>
      </c>
      <c r="I52" t="s">
        <v>36</v>
      </c>
    </row>
    <row r="53" spans="2:10" x14ac:dyDescent="0.25">
      <c r="C53" t="s">
        <v>109</v>
      </c>
      <c r="D53">
        <v>0</v>
      </c>
      <c r="E53">
        <v>26</v>
      </c>
      <c r="F53">
        <v>58</v>
      </c>
      <c r="G53" s="69">
        <v>0.44827586206896552</v>
      </c>
      <c r="H53">
        <v>4</v>
      </c>
      <c r="I53" t="s">
        <v>36</v>
      </c>
    </row>
    <row r="54" spans="2:10" x14ac:dyDescent="0.25">
      <c r="C54" t="s">
        <v>82</v>
      </c>
      <c r="D54">
        <v>0</v>
      </c>
      <c r="E54">
        <v>15</v>
      </c>
      <c r="F54">
        <v>33</v>
      </c>
      <c r="G54" s="69">
        <v>0.45454545454545453</v>
      </c>
      <c r="H54">
        <v>2</v>
      </c>
      <c r="I54" t="s">
        <v>36</v>
      </c>
    </row>
    <row r="55" spans="2:10" x14ac:dyDescent="0.25">
      <c r="C55" t="s">
        <v>111</v>
      </c>
      <c r="D55">
        <v>2</v>
      </c>
      <c r="E55">
        <v>34</v>
      </c>
      <c r="F55">
        <v>50</v>
      </c>
      <c r="G55" s="69">
        <v>0.68</v>
      </c>
      <c r="H55">
        <v>4</v>
      </c>
      <c r="I55" t="s">
        <v>35</v>
      </c>
    </row>
    <row r="60" spans="2:10" x14ac:dyDescent="0.25">
      <c r="D60">
        <v>2</v>
      </c>
      <c r="E60">
        <v>91</v>
      </c>
      <c r="F60">
        <v>193</v>
      </c>
      <c r="G60" s="69">
        <v>0.47150259067357514</v>
      </c>
      <c r="H60">
        <v>4</v>
      </c>
      <c r="I60" t="s">
        <v>36</v>
      </c>
      <c r="J60" t="s">
        <v>68</v>
      </c>
    </row>
    <row r="61" spans="2:10" x14ac:dyDescent="0.25">
      <c r="B61" t="s">
        <v>82</v>
      </c>
      <c r="C61" t="s">
        <v>91</v>
      </c>
    </row>
    <row r="62" spans="2:10" x14ac:dyDescent="0.25">
      <c r="C62" t="s">
        <v>112</v>
      </c>
      <c r="D62">
        <v>0</v>
      </c>
      <c r="E62">
        <v>28</v>
      </c>
      <c r="F62">
        <v>51</v>
      </c>
      <c r="G62" s="69">
        <v>0.5490196078431373</v>
      </c>
      <c r="H62">
        <v>4</v>
      </c>
      <c r="I62" t="s">
        <v>36</v>
      </c>
    </row>
    <row r="63" spans="2:10" x14ac:dyDescent="0.25">
      <c r="C63" t="s">
        <v>113</v>
      </c>
      <c r="D63">
        <v>2</v>
      </c>
      <c r="E63">
        <v>34</v>
      </c>
      <c r="F63">
        <v>59</v>
      </c>
      <c r="G63" s="69">
        <v>0.57627118644067798</v>
      </c>
      <c r="H63">
        <v>6</v>
      </c>
      <c r="I63" t="s">
        <v>36</v>
      </c>
    </row>
    <row r="64" spans="2:10" x14ac:dyDescent="0.25">
      <c r="C64" t="s">
        <v>86</v>
      </c>
      <c r="D64">
        <v>2</v>
      </c>
      <c r="E64">
        <v>34</v>
      </c>
      <c r="F64">
        <v>33</v>
      </c>
      <c r="G64" s="69">
        <v>1.0303030303030303</v>
      </c>
      <c r="H64">
        <v>3</v>
      </c>
      <c r="I64" t="s">
        <v>69</v>
      </c>
    </row>
    <row r="65" spans="2:12" x14ac:dyDescent="0.25">
      <c r="C65" t="s">
        <v>87</v>
      </c>
      <c r="D65">
        <v>2</v>
      </c>
      <c r="E65">
        <v>34</v>
      </c>
      <c r="F65">
        <v>53</v>
      </c>
      <c r="G65" s="69">
        <v>0.64150943396226412</v>
      </c>
      <c r="H65">
        <v>3</v>
      </c>
      <c r="I65" t="s">
        <v>35</v>
      </c>
    </row>
    <row r="70" spans="2:12" x14ac:dyDescent="0.25">
      <c r="D70">
        <v>6</v>
      </c>
      <c r="E70">
        <v>130</v>
      </c>
      <c r="F70">
        <v>196</v>
      </c>
      <c r="G70" s="69">
        <v>0.66326530612244894</v>
      </c>
      <c r="H70">
        <v>6</v>
      </c>
      <c r="I70" t="s">
        <v>76</v>
      </c>
      <c r="J70" t="s">
        <v>68</v>
      </c>
    </row>
    <row r="71" spans="2:12" x14ac:dyDescent="0.25">
      <c r="B71" t="s">
        <v>79</v>
      </c>
      <c r="C71" t="s">
        <v>114</v>
      </c>
    </row>
    <row r="72" spans="2:12" x14ac:dyDescent="0.25">
      <c r="C72" t="s">
        <v>113</v>
      </c>
      <c r="D72">
        <v>0</v>
      </c>
      <c r="E72">
        <v>25</v>
      </c>
      <c r="F72">
        <v>46</v>
      </c>
      <c r="G72" s="69">
        <v>0.54347826086956519</v>
      </c>
      <c r="H72">
        <v>3</v>
      </c>
      <c r="I72" t="s">
        <v>36</v>
      </c>
    </row>
    <row r="73" spans="2:12" x14ac:dyDescent="0.25">
      <c r="C73" t="s">
        <v>88</v>
      </c>
      <c r="D73">
        <v>2</v>
      </c>
      <c r="E73">
        <v>34</v>
      </c>
      <c r="F73">
        <v>33</v>
      </c>
      <c r="G73" s="69">
        <v>1.0303030303030303</v>
      </c>
      <c r="H73">
        <v>8</v>
      </c>
      <c r="I73" t="s">
        <v>69</v>
      </c>
    </row>
    <row r="74" spans="2:12" x14ac:dyDescent="0.25">
      <c r="C74" t="s">
        <v>108</v>
      </c>
      <c r="D74">
        <v>2</v>
      </c>
      <c r="E74">
        <v>34</v>
      </c>
      <c r="F74">
        <v>44</v>
      </c>
      <c r="G74" s="69">
        <v>0.77272727272727271</v>
      </c>
      <c r="H74">
        <v>4</v>
      </c>
      <c r="I74" t="s">
        <v>35</v>
      </c>
    </row>
    <row r="75" spans="2:12" x14ac:dyDescent="0.25">
      <c r="C75" t="s">
        <v>86</v>
      </c>
      <c r="D75">
        <v>2</v>
      </c>
      <c r="E75">
        <v>34</v>
      </c>
      <c r="F75">
        <v>58</v>
      </c>
      <c r="G75" s="69">
        <v>0.58620689655172409</v>
      </c>
      <c r="H75">
        <v>4</v>
      </c>
      <c r="I75" t="s">
        <v>36</v>
      </c>
    </row>
    <row r="80" spans="2:12" x14ac:dyDescent="0.25">
      <c r="D80">
        <v>6</v>
      </c>
      <c r="E80">
        <v>127</v>
      </c>
      <c r="F80">
        <v>181</v>
      </c>
      <c r="G80" s="69">
        <v>0.7016574585635359</v>
      </c>
      <c r="H80">
        <v>8</v>
      </c>
      <c r="I80" t="s">
        <v>35</v>
      </c>
      <c r="J80" t="s">
        <v>68</v>
      </c>
      <c r="L80" s="69">
        <v>0.61</v>
      </c>
    </row>
    <row r="81" spans="2:12" x14ac:dyDescent="0.25">
      <c r="B81" t="s">
        <v>84</v>
      </c>
      <c r="C81" t="s">
        <v>92</v>
      </c>
      <c r="L81">
        <v>0.76400000000000001</v>
      </c>
    </row>
    <row r="82" spans="2:12" x14ac:dyDescent="0.25">
      <c r="C82" t="s">
        <v>88</v>
      </c>
      <c r="D82">
        <v>2</v>
      </c>
      <c r="E82">
        <v>34</v>
      </c>
      <c r="F82">
        <v>67</v>
      </c>
      <c r="G82" s="69">
        <v>0.5074626865671642</v>
      </c>
      <c r="H82">
        <v>4</v>
      </c>
      <c r="I82" t="s">
        <v>36</v>
      </c>
    </row>
    <row r="83" spans="2:12" x14ac:dyDescent="0.25">
      <c r="C83" t="s">
        <v>87</v>
      </c>
      <c r="D83">
        <v>2</v>
      </c>
      <c r="E83">
        <v>34</v>
      </c>
      <c r="F83">
        <v>48</v>
      </c>
      <c r="G83" s="69">
        <v>0.70833333333333337</v>
      </c>
      <c r="H83">
        <v>3</v>
      </c>
      <c r="I83" t="s">
        <v>35</v>
      </c>
    </row>
    <row r="84" spans="2:12" x14ac:dyDescent="0.25">
      <c r="C84" t="s">
        <v>78</v>
      </c>
      <c r="D84">
        <v>2</v>
      </c>
      <c r="E84">
        <v>34</v>
      </c>
      <c r="F84">
        <v>45</v>
      </c>
      <c r="G84" s="69">
        <v>0.75555555555555554</v>
      </c>
      <c r="H84">
        <v>4</v>
      </c>
      <c r="I84" t="s">
        <v>76</v>
      </c>
    </row>
    <row r="85" spans="2:12" x14ac:dyDescent="0.25">
      <c r="C85" t="s">
        <v>113</v>
      </c>
      <c r="D85">
        <v>0</v>
      </c>
      <c r="E85">
        <v>17</v>
      </c>
      <c r="F85">
        <v>34</v>
      </c>
      <c r="G85" s="69">
        <v>0.5</v>
      </c>
      <c r="H85">
        <v>5</v>
      </c>
      <c r="I85" t="s">
        <v>36</v>
      </c>
    </row>
    <row r="90" spans="2:12" x14ac:dyDescent="0.25">
      <c r="D90">
        <v>6</v>
      </c>
      <c r="E90">
        <v>119</v>
      </c>
      <c r="F90">
        <v>194</v>
      </c>
      <c r="G90" s="69">
        <v>0.61340206185567014</v>
      </c>
      <c r="H90">
        <v>5</v>
      </c>
      <c r="I90" t="s">
        <v>35</v>
      </c>
      <c r="J90" t="s">
        <v>68</v>
      </c>
    </row>
    <row r="91" spans="2:12" x14ac:dyDescent="0.25">
      <c r="B91" t="s">
        <v>81</v>
      </c>
      <c r="C91" t="s">
        <v>90</v>
      </c>
    </row>
    <row r="92" spans="2:12" x14ac:dyDescent="0.25">
      <c r="C92" t="s">
        <v>87</v>
      </c>
      <c r="D92">
        <v>2</v>
      </c>
      <c r="E92">
        <v>34</v>
      </c>
      <c r="F92">
        <v>37</v>
      </c>
      <c r="G92" s="69">
        <v>0.91891891891891897</v>
      </c>
      <c r="H92">
        <v>4</v>
      </c>
      <c r="I92" t="s">
        <v>69</v>
      </c>
    </row>
    <row r="93" spans="2:12" x14ac:dyDescent="0.25">
      <c r="C93" t="s">
        <v>113</v>
      </c>
      <c r="D93">
        <v>0</v>
      </c>
      <c r="E93">
        <v>27</v>
      </c>
      <c r="F93">
        <v>50</v>
      </c>
      <c r="G93" s="69">
        <v>0.54</v>
      </c>
      <c r="H93">
        <v>4</v>
      </c>
      <c r="I93" t="s">
        <v>36</v>
      </c>
    </row>
    <row r="94" spans="2:12" x14ac:dyDescent="0.25">
      <c r="C94" t="s">
        <v>100</v>
      </c>
      <c r="D94">
        <v>2</v>
      </c>
      <c r="E94">
        <v>34</v>
      </c>
      <c r="F94">
        <v>52</v>
      </c>
      <c r="G94" s="69">
        <v>0.65384615384615385</v>
      </c>
      <c r="H94">
        <v>5</v>
      </c>
      <c r="I94" t="s">
        <v>35</v>
      </c>
    </row>
    <row r="95" spans="2:12" x14ac:dyDescent="0.25">
      <c r="C95" t="s">
        <v>85</v>
      </c>
      <c r="D95">
        <v>2</v>
      </c>
      <c r="E95">
        <v>34</v>
      </c>
      <c r="F95">
        <v>51</v>
      </c>
      <c r="G95" s="69">
        <v>0.66666666666666663</v>
      </c>
      <c r="H95">
        <v>4</v>
      </c>
      <c r="I95" t="s">
        <v>35</v>
      </c>
    </row>
    <row r="100" spans="2:11" x14ac:dyDescent="0.25">
      <c r="D100">
        <v>6</v>
      </c>
      <c r="E100">
        <v>129</v>
      </c>
      <c r="F100">
        <v>190</v>
      </c>
      <c r="G100" s="69">
        <v>0.67894736842105263</v>
      </c>
      <c r="H100">
        <v>5</v>
      </c>
      <c r="I100" t="s">
        <v>35</v>
      </c>
      <c r="J100" t="s">
        <v>68</v>
      </c>
    </row>
    <row r="104" spans="2:11" x14ac:dyDescent="0.25">
      <c r="B104" t="s">
        <v>78</v>
      </c>
      <c r="D104">
        <v>6</v>
      </c>
      <c r="E104">
        <v>134</v>
      </c>
      <c r="F104">
        <v>168</v>
      </c>
      <c r="G104">
        <v>0.79700000000000004</v>
      </c>
      <c r="H104">
        <v>7</v>
      </c>
      <c r="I104" t="s">
        <v>69</v>
      </c>
      <c r="J104" t="s">
        <v>68</v>
      </c>
      <c r="K104">
        <v>0.79700000000000004</v>
      </c>
    </row>
    <row r="105" spans="2:11" x14ac:dyDescent="0.25">
      <c r="B105" t="s">
        <v>79</v>
      </c>
      <c r="C105" t="s">
        <v>83</v>
      </c>
      <c r="D105">
        <v>6</v>
      </c>
      <c r="E105">
        <v>117</v>
      </c>
      <c r="F105">
        <v>181</v>
      </c>
      <c r="G105">
        <v>0.70199999999999996</v>
      </c>
      <c r="H105">
        <v>8</v>
      </c>
      <c r="I105" t="s">
        <v>35</v>
      </c>
      <c r="J105" t="s">
        <v>68</v>
      </c>
      <c r="K105">
        <v>0.70199999999999996</v>
      </c>
    </row>
    <row r="106" spans="2:11" x14ac:dyDescent="0.25">
      <c r="B106" t="s">
        <v>79</v>
      </c>
      <c r="C106" t="s">
        <v>80</v>
      </c>
      <c r="D106">
        <v>6</v>
      </c>
      <c r="E106">
        <v>129</v>
      </c>
      <c r="F106">
        <v>189</v>
      </c>
      <c r="G106">
        <v>0.68200000000000005</v>
      </c>
      <c r="H106">
        <v>6</v>
      </c>
      <c r="I106" t="s">
        <v>35</v>
      </c>
      <c r="J106" t="s">
        <v>68</v>
      </c>
      <c r="K106">
        <v>0.68200000000000005</v>
      </c>
    </row>
    <row r="107" spans="2:11" x14ac:dyDescent="0.25">
      <c r="B107" t="s">
        <v>81</v>
      </c>
      <c r="D107">
        <v>6</v>
      </c>
      <c r="E107">
        <v>129</v>
      </c>
      <c r="F107">
        <v>190</v>
      </c>
      <c r="G107">
        <v>0.67800000000000005</v>
      </c>
      <c r="H107">
        <v>5</v>
      </c>
      <c r="I107" t="s">
        <v>35</v>
      </c>
      <c r="J107" t="s">
        <v>68</v>
      </c>
      <c r="K107">
        <v>0.67800000000000005</v>
      </c>
    </row>
    <row r="108" spans="2:11" x14ac:dyDescent="0.25">
      <c r="B108" t="s">
        <v>82</v>
      </c>
      <c r="D108">
        <v>6</v>
      </c>
      <c r="E108">
        <v>130</v>
      </c>
      <c r="F108">
        <v>196</v>
      </c>
      <c r="G108">
        <v>0.66300000000000003</v>
      </c>
      <c r="H108">
        <v>6</v>
      </c>
      <c r="I108" t="s">
        <v>76</v>
      </c>
      <c r="J108" t="s">
        <v>68</v>
      </c>
      <c r="K108">
        <v>0.66300000000000003</v>
      </c>
    </row>
    <row r="109" spans="2:11" x14ac:dyDescent="0.25">
      <c r="B109" t="s">
        <v>84</v>
      </c>
      <c r="D109">
        <v>6</v>
      </c>
      <c r="E109">
        <v>119</v>
      </c>
      <c r="F109">
        <v>194</v>
      </c>
      <c r="G109">
        <v>0.61299999999999999</v>
      </c>
      <c r="H109">
        <v>5</v>
      </c>
      <c r="I109" t="s">
        <v>35</v>
      </c>
      <c r="J109" t="s">
        <v>68</v>
      </c>
      <c r="K109">
        <v>0.61299999999999999</v>
      </c>
    </row>
    <row r="110" spans="2:11" x14ac:dyDescent="0.25">
      <c r="B110" t="s">
        <v>85</v>
      </c>
      <c r="D110">
        <v>0</v>
      </c>
      <c r="E110">
        <v>90</v>
      </c>
      <c r="F110">
        <v>178</v>
      </c>
      <c r="G110">
        <v>0.505</v>
      </c>
      <c r="H110">
        <v>4</v>
      </c>
      <c r="I110" t="s">
        <v>36</v>
      </c>
      <c r="J110" t="s">
        <v>68</v>
      </c>
      <c r="K110">
        <v>0.505</v>
      </c>
    </row>
    <row r="111" spans="2:11" x14ac:dyDescent="0.25">
      <c r="B111" t="s">
        <v>86</v>
      </c>
      <c r="D111">
        <v>2</v>
      </c>
      <c r="E111">
        <v>91</v>
      </c>
      <c r="F111">
        <v>193</v>
      </c>
      <c r="G111">
        <v>0.47099999999999997</v>
      </c>
      <c r="H111">
        <v>4</v>
      </c>
      <c r="I111" t="s">
        <v>36</v>
      </c>
      <c r="J111" t="s">
        <v>68</v>
      </c>
      <c r="K111">
        <v>0.47099999999999997</v>
      </c>
    </row>
    <row r="112" spans="2:11" x14ac:dyDescent="0.25">
      <c r="B112" t="s">
        <v>87</v>
      </c>
      <c r="D112">
        <v>2</v>
      </c>
      <c r="E112">
        <v>97</v>
      </c>
      <c r="F112">
        <v>220</v>
      </c>
      <c r="G112" s="69">
        <v>0.44</v>
      </c>
      <c r="H112">
        <v>5</v>
      </c>
      <c r="I112" t="s">
        <v>36</v>
      </c>
      <c r="J112" t="s">
        <v>68</v>
      </c>
      <c r="K112" s="69">
        <v>0.44</v>
      </c>
    </row>
    <row r="113" spans="2:11" x14ac:dyDescent="0.25">
      <c r="B113" t="s">
        <v>88</v>
      </c>
      <c r="D113">
        <v>0</v>
      </c>
      <c r="E113">
        <v>95</v>
      </c>
      <c r="F113">
        <v>221</v>
      </c>
      <c r="G113">
        <v>0.42899999999999999</v>
      </c>
      <c r="H113">
        <v>4</v>
      </c>
      <c r="I113" t="s">
        <v>36</v>
      </c>
      <c r="J113" t="s">
        <v>68</v>
      </c>
      <c r="K113">
        <v>0.42899999999999999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V66"/>
  <sheetViews>
    <sheetView tabSelected="1" workbookViewId="0">
      <selection activeCell="D42" sqref="D42"/>
    </sheetView>
  </sheetViews>
  <sheetFormatPr defaultColWidth="0" defaultRowHeight="14.25" zeroHeight="1" x14ac:dyDescent="0.25"/>
  <cols>
    <col min="1" max="1" width="1.42578125" style="1" customWidth="1"/>
    <col min="2" max="2" width="3.140625" style="2" customWidth="1"/>
    <col min="3" max="3" width="21.5703125" style="3" customWidth="1"/>
    <col min="4" max="4" width="11.28515625" style="1" customWidth="1"/>
    <col min="5" max="5" width="7.85546875" style="1" customWidth="1"/>
    <col min="6" max="6" width="7.140625" style="2" customWidth="1"/>
    <col min="7" max="7" width="5.7109375" style="1" customWidth="1"/>
    <col min="8" max="8" width="5" style="2" customWidth="1"/>
    <col min="9" max="9" width="7.140625" style="2" customWidth="1"/>
    <col min="10" max="10" width="6.42578125" style="2" customWidth="1"/>
    <col min="11" max="11" width="7.140625" style="4" customWidth="1"/>
    <col min="12" max="12" width="5.7109375" style="2" customWidth="1"/>
    <col min="13" max="13" width="7.85546875" style="1" customWidth="1"/>
    <col min="14" max="14" width="1.42578125" style="1" customWidth="1"/>
    <col min="15" max="256" width="7.140625" style="1" hidden="1"/>
    <col min="257" max="257" width="1.42578125" style="1" customWidth="1"/>
    <col min="258" max="258" width="3.140625" style="1" customWidth="1"/>
    <col min="259" max="259" width="27.85546875" style="1" customWidth="1"/>
    <col min="260" max="260" width="5.7109375" style="1" customWidth="1"/>
    <col min="261" max="261" width="11.42578125" style="1" customWidth="1"/>
    <col min="262" max="262" width="7.140625" style="1" customWidth="1"/>
    <col min="263" max="263" width="5.7109375" style="1" customWidth="1"/>
    <col min="264" max="264" width="5" style="1" customWidth="1"/>
    <col min="265" max="265" width="7.140625" style="1" customWidth="1"/>
    <col min="266" max="266" width="6.42578125" style="1" customWidth="1"/>
    <col min="267" max="267" width="7.140625" style="1" customWidth="1"/>
    <col min="268" max="268" width="5.7109375" style="1" customWidth="1"/>
    <col min="269" max="269" width="7.85546875" style="1" customWidth="1"/>
    <col min="270" max="270" width="1.42578125" style="1" customWidth="1"/>
    <col min="271" max="512" width="7.140625" style="1" hidden="1"/>
    <col min="513" max="513" width="1.42578125" style="1" customWidth="1"/>
    <col min="514" max="514" width="3.140625" style="1" customWidth="1"/>
    <col min="515" max="515" width="27.85546875" style="1" customWidth="1"/>
    <col min="516" max="516" width="5.7109375" style="1" customWidth="1"/>
    <col min="517" max="517" width="11.42578125" style="1" customWidth="1"/>
    <col min="518" max="518" width="7.140625" style="1" customWidth="1"/>
    <col min="519" max="519" width="5.7109375" style="1" customWidth="1"/>
    <col min="520" max="520" width="5" style="1" customWidth="1"/>
    <col min="521" max="521" width="7.140625" style="1" customWidth="1"/>
    <col min="522" max="522" width="6.42578125" style="1" customWidth="1"/>
    <col min="523" max="523" width="7.140625" style="1" customWidth="1"/>
    <col min="524" max="524" width="5.7109375" style="1" customWidth="1"/>
    <col min="525" max="525" width="7.85546875" style="1" customWidth="1"/>
    <col min="526" max="526" width="1.42578125" style="1" customWidth="1"/>
    <col min="527" max="768" width="7.140625" style="1" hidden="1"/>
    <col min="769" max="769" width="1.42578125" style="1" customWidth="1"/>
    <col min="770" max="770" width="3.140625" style="1" customWidth="1"/>
    <col min="771" max="771" width="27.85546875" style="1" customWidth="1"/>
    <col min="772" max="772" width="5.7109375" style="1" customWidth="1"/>
    <col min="773" max="773" width="11.42578125" style="1" customWidth="1"/>
    <col min="774" max="774" width="7.140625" style="1" customWidth="1"/>
    <col min="775" max="775" width="5.7109375" style="1" customWidth="1"/>
    <col min="776" max="776" width="5" style="1" customWidth="1"/>
    <col min="777" max="777" width="7.140625" style="1" customWidth="1"/>
    <col min="778" max="778" width="6.42578125" style="1" customWidth="1"/>
    <col min="779" max="779" width="7.140625" style="1" customWidth="1"/>
    <col min="780" max="780" width="5.7109375" style="1" customWidth="1"/>
    <col min="781" max="781" width="7.85546875" style="1" customWidth="1"/>
    <col min="782" max="782" width="1.42578125" style="1" customWidth="1"/>
    <col min="783" max="1024" width="7.140625" style="1" hidden="1"/>
    <col min="1025" max="1025" width="1.42578125" style="1" customWidth="1"/>
    <col min="1026" max="1026" width="3.140625" style="1" customWidth="1"/>
    <col min="1027" max="1027" width="27.85546875" style="1" customWidth="1"/>
    <col min="1028" max="1028" width="5.7109375" style="1" customWidth="1"/>
    <col min="1029" max="1029" width="11.42578125" style="1" customWidth="1"/>
    <col min="1030" max="1030" width="7.140625" style="1" customWidth="1"/>
    <col min="1031" max="1031" width="5.7109375" style="1" customWidth="1"/>
    <col min="1032" max="1032" width="5" style="1" customWidth="1"/>
    <col min="1033" max="1033" width="7.140625" style="1" customWidth="1"/>
    <col min="1034" max="1034" width="6.42578125" style="1" customWidth="1"/>
    <col min="1035" max="1035" width="7.140625" style="1" customWidth="1"/>
    <col min="1036" max="1036" width="5.7109375" style="1" customWidth="1"/>
    <col min="1037" max="1037" width="7.85546875" style="1" customWidth="1"/>
    <col min="1038" max="1038" width="1.42578125" style="1" customWidth="1"/>
    <col min="1039" max="1280" width="7.140625" style="1" hidden="1"/>
    <col min="1281" max="1281" width="1.42578125" style="1" customWidth="1"/>
    <col min="1282" max="1282" width="3.140625" style="1" customWidth="1"/>
    <col min="1283" max="1283" width="27.85546875" style="1" customWidth="1"/>
    <col min="1284" max="1284" width="5.7109375" style="1" customWidth="1"/>
    <col min="1285" max="1285" width="11.42578125" style="1" customWidth="1"/>
    <col min="1286" max="1286" width="7.140625" style="1" customWidth="1"/>
    <col min="1287" max="1287" width="5.7109375" style="1" customWidth="1"/>
    <col min="1288" max="1288" width="5" style="1" customWidth="1"/>
    <col min="1289" max="1289" width="7.140625" style="1" customWidth="1"/>
    <col min="1290" max="1290" width="6.42578125" style="1" customWidth="1"/>
    <col min="1291" max="1291" width="7.140625" style="1" customWidth="1"/>
    <col min="1292" max="1292" width="5.7109375" style="1" customWidth="1"/>
    <col min="1293" max="1293" width="7.85546875" style="1" customWidth="1"/>
    <col min="1294" max="1294" width="1.42578125" style="1" customWidth="1"/>
    <col min="1295" max="1536" width="7.140625" style="1" hidden="1"/>
    <col min="1537" max="1537" width="1.42578125" style="1" customWidth="1"/>
    <col min="1538" max="1538" width="3.140625" style="1" customWidth="1"/>
    <col min="1539" max="1539" width="27.85546875" style="1" customWidth="1"/>
    <col min="1540" max="1540" width="5.7109375" style="1" customWidth="1"/>
    <col min="1541" max="1541" width="11.42578125" style="1" customWidth="1"/>
    <col min="1542" max="1542" width="7.140625" style="1" customWidth="1"/>
    <col min="1543" max="1543" width="5.7109375" style="1" customWidth="1"/>
    <col min="1544" max="1544" width="5" style="1" customWidth="1"/>
    <col min="1545" max="1545" width="7.140625" style="1" customWidth="1"/>
    <col min="1546" max="1546" width="6.42578125" style="1" customWidth="1"/>
    <col min="1547" max="1547" width="7.140625" style="1" customWidth="1"/>
    <col min="1548" max="1548" width="5.7109375" style="1" customWidth="1"/>
    <col min="1549" max="1549" width="7.85546875" style="1" customWidth="1"/>
    <col min="1550" max="1550" width="1.42578125" style="1" customWidth="1"/>
    <col min="1551" max="1792" width="7.140625" style="1" hidden="1"/>
    <col min="1793" max="1793" width="1.42578125" style="1" customWidth="1"/>
    <col min="1794" max="1794" width="3.140625" style="1" customWidth="1"/>
    <col min="1795" max="1795" width="27.85546875" style="1" customWidth="1"/>
    <col min="1796" max="1796" width="5.7109375" style="1" customWidth="1"/>
    <col min="1797" max="1797" width="11.42578125" style="1" customWidth="1"/>
    <col min="1798" max="1798" width="7.140625" style="1" customWidth="1"/>
    <col min="1799" max="1799" width="5.7109375" style="1" customWidth="1"/>
    <col min="1800" max="1800" width="5" style="1" customWidth="1"/>
    <col min="1801" max="1801" width="7.140625" style="1" customWidth="1"/>
    <col min="1802" max="1802" width="6.42578125" style="1" customWidth="1"/>
    <col min="1803" max="1803" width="7.140625" style="1" customWidth="1"/>
    <col min="1804" max="1804" width="5.7109375" style="1" customWidth="1"/>
    <col min="1805" max="1805" width="7.85546875" style="1" customWidth="1"/>
    <col min="1806" max="1806" width="1.42578125" style="1" customWidth="1"/>
    <col min="1807" max="2048" width="7.140625" style="1" hidden="1"/>
    <col min="2049" max="2049" width="1.42578125" style="1" customWidth="1"/>
    <col min="2050" max="2050" width="3.140625" style="1" customWidth="1"/>
    <col min="2051" max="2051" width="27.85546875" style="1" customWidth="1"/>
    <col min="2052" max="2052" width="5.7109375" style="1" customWidth="1"/>
    <col min="2053" max="2053" width="11.42578125" style="1" customWidth="1"/>
    <col min="2054" max="2054" width="7.140625" style="1" customWidth="1"/>
    <col min="2055" max="2055" width="5.7109375" style="1" customWidth="1"/>
    <col min="2056" max="2056" width="5" style="1" customWidth="1"/>
    <col min="2057" max="2057" width="7.140625" style="1" customWidth="1"/>
    <col min="2058" max="2058" width="6.42578125" style="1" customWidth="1"/>
    <col min="2059" max="2059" width="7.140625" style="1" customWidth="1"/>
    <col min="2060" max="2060" width="5.7109375" style="1" customWidth="1"/>
    <col min="2061" max="2061" width="7.85546875" style="1" customWidth="1"/>
    <col min="2062" max="2062" width="1.42578125" style="1" customWidth="1"/>
    <col min="2063" max="2304" width="7.140625" style="1" hidden="1"/>
    <col min="2305" max="2305" width="1.42578125" style="1" customWidth="1"/>
    <col min="2306" max="2306" width="3.140625" style="1" customWidth="1"/>
    <col min="2307" max="2307" width="27.85546875" style="1" customWidth="1"/>
    <col min="2308" max="2308" width="5.7109375" style="1" customWidth="1"/>
    <col min="2309" max="2309" width="11.42578125" style="1" customWidth="1"/>
    <col min="2310" max="2310" width="7.140625" style="1" customWidth="1"/>
    <col min="2311" max="2311" width="5.7109375" style="1" customWidth="1"/>
    <col min="2312" max="2312" width="5" style="1" customWidth="1"/>
    <col min="2313" max="2313" width="7.140625" style="1" customWidth="1"/>
    <col min="2314" max="2314" width="6.42578125" style="1" customWidth="1"/>
    <col min="2315" max="2315" width="7.140625" style="1" customWidth="1"/>
    <col min="2316" max="2316" width="5.7109375" style="1" customWidth="1"/>
    <col min="2317" max="2317" width="7.85546875" style="1" customWidth="1"/>
    <col min="2318" max="2318" width="1.42578125" style="1" customWidth="1"/>
    <col min="2319" max="2560" width="7.140625" style="1" hidden="1"/>
    <col min="2561" max="2561" width="1.42578125" style="1" customWidth="1"/>
    <col min="2562" max="2562" width="3.140625" style="1" customWidth="1"/>
    <col min="2563" max="2563" width="27.85546875" style="1" customWidth="1"/>
    <col min="2564" max="2564" width="5.7109375" style="1" customWidth="1"/>
    <col min="2565" max="2565" width="11.42578125" style="1" customWidth="1"/>
    <col min="2566" max="2566" width="7.140625" style="1" customWidth="1"/>
    <col min="2567" max="2567" width="5.7109375" style="1" customWidth="1"/>
    <col min="2568" max="2568" width="5" style="1" customWidth="1"/>
    <col min="2569" max="2569" width="7.140625" style="1" customWidth="1"/>
    <col min="2570" max="2570" width="6.42578125" style="1" customWidth="1"/>
    <col min="2571" max="2571" width="7.140625" style="1" customWidth="1"/>
    <col min="2572" max="2572" width="5.7109375" style="1" customWidth="1"/>
    <col min="2573" max="2573" width="7.85546875" style="1" customWidth="1"/>
    <col min="2574" max="2574" width="1.42578125" style="1" customWidth="1"/>
    <col min="2575" max="2816" width="7.140625" style="1" hidden="1"/>
    <col min="2817" max="2817" width="1.42578125" style="1" customWidth="1"/>
    <col min="2818" max="2818" width="3.140625" style="1" customWidth="1"/>
    <col min="2819" max="2819" width="27.85546875" style="1" customWidth="1"/>
    <col min="2820" max="2820" width="5.7109375" style="1" customWidth="1"/>
    <col min="2821" max="2821" width="11.42578125" style="1" customWidth="1"/>
    <col min="2822" max="2822" width="7.140625" style="1" customWidth="1"/>
    <col min="2823" max="2823" width="5.7109375" style="1" customWidth="1"/>
    <col min="2824" max="2824" width="5" style="1" customWidth="1"/>
    <col min="2825" max="2825" width="7.140625" style="1" customWidth="1"/>
    <col min="2826" max="2826" width="6.42578125" style="1" customWidth="1"/>
    <col min="2827" max="2827" width="7.140625" style="1" customWidth="1"/>
    <col min="2828" max="2828" width="5.7109375" style="1" customWidth="1"/>
    <col min="2829" max="2829" width="7.85546875" style="1" customWidth="1"/>
    <col min="2830" max="2830" width="1.42578125" style="1" customWidth="1"/>
    <col min="2831" max="3072" width="7.140625" style="1" hidden="1"/>
    <col min="3073" max="3073" width="1.42578125" style="1" customWidth="1"/>
    <col min="3074" max="3074" width="3.140625" style="1" customWidth="1"/>
    <col min="3075" max="3075" width="27.85546875" style="1" customWidth="1"/>
    <col min="3076" max="3076" width="5.7109375" style="1" customWidth="1"/>
    <col min="3077" max="3077" width="11.42578125" style="1" customWidth="1"/>
    <col min="3078" max="3078" width="7.140625" style="1" customWidth="1"/>
    <col min="3079" max="3079" width="5.7109375" style="1" customWidth="1"/>
    <col min="3080" max="3080" width="5" style="1" customWidth="1"/>
    <col min="3081" max="3081" width="7.140625" style="1" customWidth="1"/>
    <col min="3082" max="3082" width="6.42578125" style="1" customWidth="1"/>
    <col min="3083" max="3083" width="7.140625" style="1" customWidth="1"/>
    <col min="3084" max="3084" width="5.7109375" style="1" customWidth="1"/>
    <col min="3085" max="3085" width="7.85546875" style="1" customWidth="1"/>
    <col min="3086" max="3086" width="1.42578125" style="1" customWidth="1"/>
    <col min="3087" max="3328" width="7.140625" style="1" hidden="1"/>
    <col min="3329" max="3329" width="1.42578125" style="1" customWidth="1"/>
    <col min="3330" max="3330" width="3.140625" style="1" customWidth="1"/>
    <col min="3331" max="3331" width="27.85546875" style="1" customWidth="1"/>
    <col min="3332" max="3332" width="5.7109375" style="1" customWidth="1"/>
    <col min="3333" max="3333" width="11.42578125" style="1" customWidth="1"/>
    <col min="3334" max="3334" width="7.140625" style="1" customWidth="1"/>
    <col min="3335" max="3335" width="5.7109375" style="1" customWidth="1"/>
    <col min="3336" max="3336" width="5" style="1" customWidth="1"/>
    <col min="3337" max="3337" width="7.140625" style="1" customWidth="1"/>
    <col min="3338" max="3338" width="6.42578125" style="1" customWidth="1"/>
    <col min="3339" max="3339" width="7.140625" style="1" customWidth="1"/>
    <col min="3340" max="3340" width="5.7109375" style="1" customWidth="1"/>
    <col min="3341" max="3341" width="7.85546875" style="1" customWidth="1"/>
    <col min="3342" max="3342" width="1.42578125" style="1" customWidth="1"/>
    <col min="3343" max="3584" width="7.140625" style="1" hidden="1"/>
    <col min="3585" max="3585" width="1.42578125" style="1" customWidth="1"/>
    <col min="3586" max="3586" width="3.140625" style="1" customWidth="1"/>
    <col min="3587" max="3587" width="27.85546875" style="1" customWidth="1"/>
    <col min="3588" max="3588" width="5.7109375" style="1" customWidth="1"/>
    <col min="3589" max="3589" width="11.42578125" style="1" customWidth="1"/>
    <col min="3590" max="3590" width="7.140625" style="1" customWidth="1"/>
    <col min="3591" max="3591" width="5.7109375" style="1" customWidth="1"/>
    <col min="3592" max="3592" width="5" style="1" customWidth="1"/>
    <col min="3593" max="3593" width="7.140625" style="1" customWidth="1"/>
    <col min="3594" max="3594" width="6.42578125" style="1" customWidth="1"/>
    <col min="3595" max="3595" width="7.140625" style="1" customWidth="1"/>
    <col min="3596" max="3596" width="5.7109375" style="1" customWidth="1"/>
    <col min="3597" max="3597" width="7.85546875" style="1" customWidth="1"/>
    <col min="3598" max="3598" width="1.42578125" style="1" customWidth="1"/>
    <col min="3599" max="3840" width="7.140625" style="1" hidden="1"/>
    <col min="3841" max="3841" width="1.42578125" style="1" customWidth="1"/>
    <col min="3842" max="3842" width="3.140625" style="1" customWidth="1"/>
    <col min="3843" max="3843" width="27.85546875" style="1" customWidth="1"/>
    <col min="3844" max="3844" width="5.7109375" style="1" customWidth="1"/>
    <col min="3845" max="3845" width="11.42578125" style="1" customWidth="1"/>
    <col min="3846" max="3846" width="7.140625" style="1" customWidth="1"/>
    <col min="3847" max="3847" width="5.7109375" style="1" customWidth="1"/>
    <col min="3848" max="3848" width="5" style="1" customWidth="1"/>
    <col min="3849" max="3849" width="7.140625" style="1" customWidth="1"/>
    <col min="3850" max="3850" width="6.42578125" style="1" customWidth="1"/>
    <col min="3851" max="3851" width="7.140625" style="1" customWidth="1"/>
    <col min="3852" max="3852" width="5.7109375" style="1" customWidth="1"/>
    <col min="3853" max="3853" width="7.85546875" style="1" customWidth="1"/>
    <col min="3854" max="3854" width="1.42578125" style="1" customWidth="1"/>
    <col min="3855" max="4096" width="7.140625" style="1" hidden="1"/>
    <col min="4097" max="4097" width="1.42578125" style="1" customWidth="1"/>
    <col min="4098" max="4098" width="3.140625" style="1" customWidth="1"/>
    <col min="4099" max="4099" width="27.85546875" style="1" customWidth="1"/>
    <col min="4100" max="4100" width="5.7109375" style="1" customWidth="1"/>
    <col min="4101" max="4101" width="11.42578125" style="1" customWidth="1"/>
    <col min="4102" max="4102" width="7.140625" style="1" customWidth="1"/>
    <col min="4103" max="4103" width="5.7109375" style="1" customWidth="1"/>
    <col min="4104" max="4104" width="5" style="1" customWidth="1"/>
    <col min="4105" max="4105" width="7.140625" style="1" customWidth="1"/>
    <col min="4106" max="4106" width="6.42578125" style="1" customWidth="1"/>
    <col min="4107" max="4107" width="7.140625" style="1" customWidth="1"/>
    <col min="4108" max="4108" width="5.7109375" style="1" customWidth="1"/>
    <col min="4109" max="4109" width="7.85546875" style="1" customWidth="1"/>
    <col min="4110" max="4110" width="1.42578125" style="1" customWidth="1"/>
    <col min="4111" max="4352" width="7.140625" style="1" hidden="1"/>
    <col min="4353" max="4353" width="1.42578125" style="1" customWidth="1"/>
    <col min="4354" max="4354" width="3.140625" style="1" customWidth="1"/>
    <col min="4355" max="4355" width="27.85546875" style="1" customWidth="1"/>
    <col min="4356" max="4356" width="5.7109375" style="1" customWidth="1"/>
    <col min="4357" max="4357" width="11.42578125" style="1" customWidth="1"/>
    <col min="4358" max="4358" width="7.140625" style="1" customWidth="1"/>
    <col min="4359" max="4359" width="5.7109375" style="1" customWidth="1"/>
    <col min="4360" max="4360" width="5" style="1" customWidth="1"/>
    <col min="4361" max="4361" width="7.140625" style="1" customWidth="1"/>
    <col min="4362" max="4362" width="6.42578125" style="1" customWidth="1"/>
    <col min="4363" max="4363" width="7.140625" style="1" customWidth="1"/>
    <col min="4364" max="4364" width="5.7109375" style="1" customWidth="1"/>
    <col min="4365" max="4365" width="7.85546875" style="1" customWidth="1"/>
    <col min="4366" max="4366" width="1.42578125" style="1" customWidth="1"/>
    <col min="4367" max="4608" width="7.140625" style="1" hidden="1"/>
    <col min="4609" max="4609" width="1.42578125" style="1" customWidth="1"/>
    <col min="4610" max="4610" width="3.140625" style="1" customWidth="1"/>
    <col min="4611" max="4611" width="27.85546875" style="1" customWidth="1"/>
    <col min="4612" max="4612" width="5.7109375" style="1" customWidth="1"/>
    <col min="4613" max="4613" width="11.42578125" style="1" customWidth="1"/>
    <col min="4614" max="4614" width="7.140625" style="1" customWidth="1"/>
    <col min="4615" max="4615" width="5.7109375" style="1" customWidth="1"/>
    <col min="4616" max="4616" width="5" style="1" customWidth="1"/>
    <col min="4617" max="4617" width="7.140625" style="1" customWidth="1"/>
    <col min="4618" max="4618" width="6.42578125" style="1" customWidth="1"/>
    <col min="4619" max="4619" width="7.140625" style="1" customWidth="1"/>
    <col min="4620" max="4620" width="5.7109375" style="1" customWidth="1"/>
    <col min="4621" max="4621" width="7.85546875" style="1" customWidth="1"/>
    <col min="4622" max="4622" width="1.42578125" style="1" customWidth="1"/>
    <col min="4623" max="4864" width="7.140625" style="1" hidden="1"/>
    <col min="4865" max="4865" width="1.42578125" style="1" customWidth="1"/>
    <col min="4866" max="4866" width="3.140625" style="1" customWidth="1"/>
    <col min="4867" max="4867" width="27.85546875" style="1" customWidth="1"/>
    <col min="4868" max="4868" width="5.7109375" style="1" customWidth="1"/>
    <col min="4869" max="4869" width="11.42578125" style="1" customWidth="1"/>
    <col min="4870" max="4870" width="7.140625" style="1" customWidth="1"/>
    <col min="4871" max="4871" width="5.7109375" style="1" customWidth="1"/>
    <col min="4872" max="4872" width="5" style="1" customWidth="1"/>
    <col min="4873" max="4873" width="7.140625" style="1" customWidth="1"/>
    <col min="4874" max="4874" width="6.42578125" style="1" customWidth="1"/>
    <col min="4875" max="4875" width="7.140625" style="1" customWidth="1"/>
    <col min="4876" max="4876" width="5.7109375" style="1" customWidth="1"/>
    <col min="4877" max="4877" width="7.85546875" style="1" customWidth="1"/>
    <col min="4878" max="4878" width="1.42578125" style="1" customWidth="1"/>
    <col min="4879" max="5120" width="7.140625" style="1" hidden="1"/>
    <col min="5121" max="5121" width="1.42578125" style="1" customWidth="1"/>
    <col min="5122" max="5122" width="3.140625" style="1" customWidth="1"/>
    <col min="5123" max="5123" width="27.85546875" style="1" customWidth="1"/>
    <col min="5124" max="5124" width="5.7109375" style="1" customWidth="1"/>
    <col min="5125" max="5125" width="11.42578125" style="1" customWidth="1"/>
    <col min="5126" max="5126" width="7.140625" style="1" customWidth="1"/>
    <col min="5127" max="5127" width="5.7109375" style="1" customWidth="1"/>
    <col min="5128" max="5128" width="5" style="1" customWidth="1"/>
    <col min="5129" max="5129" width="7.140625" style="1" customWidth="1"/>
    <col min="5130" max="5130" width="6.42578125" style="1" customWidth="1"/>
    <col min="5131" max="5131" width="7.140625" style="1" customWidth="1"/>
    <col min="5132" max="5132" width="5.7109375" style="1" customWidth="1"/>
    <col min="5133" max="5133" width="7.85546875" style="1" customWidth="1"/>
    <col min="5134" max="5134" width="1.42578125" style="1" customWidth="1"/>
    <col min="5135" max="5376" width="7.140625" style="1" hidden="1"/>
    <col min="5377" max="5377" width="1.42578125" style="1" customWidth="1"/>
    <col min="5378" max="5378" width="3.140625" style="1" customWidth="1"/>
    <col min="5379" max="5379" width="27.85546875" style="1" customWidth="1"/>
    <col min="5380" max="5380" width="5.7109375" style="1" customWidth="1"/>
    <col min="5381" max="5381" width="11.42578125" style="1" customWidth="1"/>
    <col min="5382" max="5382" width="7.140625" style="1" customWidth="1"/>
    <col min="5383" max="5383" width="5.7109375" style="1" customWidth="1"/>
    <col min="5384" max="5384" width="5" style="1" customWidth="1"/>
    <col min="5385" max="5385" width="7.140625" style="1" customWidth="1"/>
    <col min="5386" max="5386" width="6.42578125" style="1" customWidth="1"/>
    <col min="5387" max="5387" width="7.140625" style="1" customWidth="1"/>
    <col min="5388" max="5388" width="5.7109375" style="1" customWidth="1"/>
    <col min="5389" max="5389" width="7.85546875" style="1" customWidth="1"/>
    <col min="5390" max="5390" width="1.42578125" style="1" customWidth="1"/>
    <col min="5391" max="5632" width="7.140625" style="1" hidden="1"/>
    <col min="5633" max="5633" width="1.42578125" style="1" customWidth="1"/>
    <col min="5634" max="5634" width="3.140625" style="1" customWidth="1"/>
    <col min="5635" max="5635" width="27.85546875" style="1" customWidth="1"/>
    <col min="5636" max="5636" width="5.7109375" style="1" customWidth="1"/>
    <col min="5637" max="5637" width="11.42578125" style="1" customWidth="1"/>
    <col min="5638" max="5638" width="7.140625" style="1" customWidth="1"/>
    <col min="5639" max="5639" width="5.7109375" style="1" customWidth="1"/>
    <col min="5640" max="5640" width="5" style="1" customWidth="1"/>
    <col min="5641" max="5641" width="7.140625" style="1" customWidth="1"/>
    <col min="5642" max="5642" width="6.42578125" style="1" customWidth="1"/>
    <col min="5643" max="5643" width="7.140625" style="1" customWidth="1"/>
    <col min="5644" max="5644" width="5.7109375" style="1" customWidth="1"/>
    <col min="5645" max="5645" width="7.85546875" style="1" customWidth="1"/>
    <col min="5646" max="5646" width="1.42578125" style="1" customWidth="1"/>
    <col min="5647" max="5888" width="7.140625" style="1" hidden="1"/>
    <col min="5889" max="5889" width="1.42578125" style="1" customWidth="1"/>
    <col min="5890" max="5890" width="3.140625" style="1" customWidth="1"/>
    <col min="5891" max="5891" width="27.85546875" style="1" customWidth="1"/>
    <col min="5892" max="5892" width="5.7109375" style="1" customWidth="1"/>
    <col min="5893" max="5893" width="11.42578125" style="1" customWidth="1"/>
    <col min="5894" max="5894" width="7.140625" style="1" customWidth="1"/>
    <col min="5895" max="5895" width="5.7109375" style="1" customWidth="1"/>
    <col min="5896" max="5896" width="5" style="1" customWidth="1"/>
    <col min="5897" max="5897" width="7.140625" style="1" customWidth="1"/>
    <col min="5898" max="5898" width="6.42578125" style="1" customWidth="1"/>
    <col min="5899" max="5899" width="7.140625" style="1" customWidth="1"/>
    <col min="5900" max="5900" width="5.7109375" style="1" customWidth="1"/>
    <col min="5901" max="5901" width="7.85546875" style="1" customWidth="1"/>
    <col min="5902" max="5902" width="1.42578125" style="1" customWidth="1"/>
    <col min="5903" max="6144" width="7.140625" style="1" hidden="1"/>
    <col min="6145" max="6145" width="1.42578125" style="1" customWidth="1"/>
    <col min="6146" max="6146" width="3.140625" style="1" customWidth="1"/>
    <col min="6147" max="6147" width="27.85546875" style="1" customWidth="1"/>
    <col min="6148" max="6148" width="5.7109375" style="1" customWidth="1"/>
    <col min="6149" max="6149" width="11.42578125" style="1" customWidth="1"/>
    <col min="6150" max="6150" width="7.140625" style="1" customWidth="1"/>
    <col min="6151" max="6151" width="5.7109375" style="1" customWidth="1"/>
    <col min="6152" max="6152" width="5" style="1" customWidth="1"/>
    <col min="6153" max="6153" width="7.140625" style="1" customWidth="1"/>
    <col min="6154" max="6154" width="6.42578125" style="1" customWidth="1"/>
    <col min="6155" max="6155" width="7.140625" style="1" customWidth="1"/>
    <col min="6156" max="6156" width="5.7109375" style="1" customWidth="1"/>
    <col min="6157" max="6157" width="7.85546875" style="1" customWidth="1"/>
    <col min="6158" max="6158" width="1.42578125" style="1" customWidth="1"/>
    <col min="6159" max="6400" width="7.140625" style="1" hidden="1"/>
    <col min="6401" max="6401" width="1.42578125" style="1" customWidth="1"/>
    <col min="6402" max="6402" width="3.140625" style="1" customWidth="1"/>
    <col min="6403" max="6403" width="27.85546875" style="1" customWidth="1"/>
    <col min="6404" max="6404" width="5.7109375" style="1" customWidth="1"/>
    <col min="6405" max="6405" width="11.42578125" style="1" customWidth="1"/>
    <col min="6406" max="6406" width="7.140625" style="1" customWidth="1"/>
    <col min="6407" max="6407" width="5.7109375" style="1" customWidth="1"/>
    <col min="6408" max="6408" width="5" style="1" customWidth="1"/>
    <col min="6409" max="6409" width="7.140625" style="1" customWidth="1"/>
    <col min="6410" max="6410" width="6.42578125" style="1" customWidth="1"/>
    <col min="6411" max="6411" width="7.140625" style="1" customWidth="1"/>
    <col min="6412" max="6412" width="5.7109375" style="1" customWidth="1"/>
    <col min="6413" max="6413" width="7.85546875" style="1" customWidth="1"/>
    <col min="6414" max="6414" width="1.42578125" style="1" customWidth="1"/>
    <col min="6415" max="6656" width="7.140625" style="1" hidden="1"/>
    <col min="6657" max="6657" width="1.42578125" style="1" customWidth="1"/>
    <col min="6658" max="6658" width="3.140625" style="1" customWidth="1"/>
    <col min="6659" max="6659" width="27.85546875" style="1" customWidth="1"/>
    <col min="6660" max="6660" width="5.7109375" style="1" customWidth="1"/>
    <col min="6661" max="6661" width="11.42578125" style="1" customWidth="1"/>
    <col min="6662" max="6662" width="7.140625" style="1" customWidth="1"/>
    <col min="6663" max="6663" width="5.7109375" style="1" customWidth="1"/>
    <col min="6664" max="6664" width="5" style="1" customWidth="1"/>
    <col min="6665" max="6665" width="7.140625" style="1" customWidth="1"/>
    <col min="6666" max="6666" width="6.42578125" style="1" customWidth="1"/>
    <col min="6667" max="6667" width="7.140625" style="1" customWidth="1"/>
    <col min="6668" max="6668" width="5.7109375" style="1" customWidth="1"/>
    <col min="6669" max="6669" width="7.85546875" style="1" customWidth="1"/>
    <col min="6670" max="6670" width="1.42578125" style="1" customWidth="1"/>
    <col min="6671" max="6912" width="7.140625" style="1" hidden="1"/>
    <col min="6913" max="6913" width="1.42578125" style="1" customWidth="1"/>
    <col min="6914" max="6914" width="3.140625" style="1" customWidth="1"/>
    <col min="6915" max="6915" width="27.85546875" style="1" customWidth="1"/>
    <col min="6916" max="6916" width="5.7109375" style="1" customWidth="1"/>
    <col min="6917" max="6917" width="11.42578125" style="1" customWidth="1"/>
    <col min="6918" max="6918" width="7.140625" style="1" customWidth="1"/>
    <col min="6919" max="6919" width="5.7109375" style="1" customWidth="1"/>
    <col min="6920" max="6920" width="5" style="1" customWidth="1"/>
    <col min="6921" max="6921" width="7.140625" style="1" customWidth="1"/>
    <col min="6922" max="6922" width="6.42578125" style="1" customWidth="1"/>
    <col min="6923" max="6923" width="7.140625" style="1" customWidth="1"/>
    <col min="6924" max="6924" width="5.7109375" style="1" customWidth="1"/>
    <col min="6925" max="6925" width="7.85546875" style="1" customWidth="1"/>
    <col min="6926" max="6926" width="1.42578125" style="1" customWidth="1"/>
    <col min="6927" max="7168" width="7.140625" style="1" hidden="1"/>
    <col min="7169" max="7169" width="1.42578125" style="1" customWidth="1"/>
    <col min="7170" max="7170" width="3.140625" style="1" customWidth="1"/>
    <col min="7171" max="7171" width="27.85546875" style="1" customWidth="1"/>
    <col min="7172" max="7172" width="5.7109375" style="1" customWidth="1"/>
    <col min="7173" max="7173" width="11.42578125" style="1" customWidth="1"/>
    <col min="7174" max="7174" width="7.140625" style="1" customWidth="1"/>
    <col min="7175" max="7175" width="5.7109375" style="1" customWidth="1"/>
    <col min="7176" max="7176" width="5" style="1" customWidth="1"/>
    <col min="7177" max="7177" width="7.140625" style="1" customWidth="1"/>
    <col min="7178" max="7178" width="6.42578125" style="1" customWidth="1"/>
    <col min="7179" max="7179" width="7.140625" style="1" customWidth="1"/>
    <col min="7180" max="7180" width="5.7109375" style="1" customWidth="1"/>
    <col min="7181" max="7181" width="7.85546875" style="1" customWidth="1"/>
    <col min="7182" max="7182" width="1.42578125" style="1" customWidth="1"/>
    <col min="7183" max="7424" width="7.140625" style="1" hidden="1"/>
    <col min="7425" max="7425" width="1.42578125" style="1" customWidth="1"/>
    <col min="7426" max="7426" width="3.140625" style="1" customWidth="1"/>
    <col min="7427" max="7427" width="27.85546875" style="1" customWidth="1"/>
    <col min="7428" max="7428" width="5.7109375" style="1" customWidth="1"/>
    <col min="7429" max="7429" width="11.42578125" style="1" customWidth="1"/>
    <col min="7430" max="7430" width="7.140625" style="1" customWidth="1"/>
    <col min="7431" max="7431" width="5.7109375" style="1" customWidth="1"/>
    <col min="7432" max="7432" width="5" style="1" customWidth="1"/>
    <col min="7433" max="7433" width="7.140625" style="1" customWidth="1"/>
    <col min="7434" max="7434" width="6.42578125" style="1" customWidth="1"/>
    <col min="7435" max="7435" width="7.140625" style="1" customWidth="1"/>
    <col min="7436" max="7436" width="5.7109375" style="1" customWidth="1"/>
    <col min="7437" max="7437" width="7.85546875" style="1" customWidth="1"/>
    <col min="7438" max="7438" width="1.42578125" style="1" customWidth="1"/>
    <col min="7439" max="7680" width="7.140625" style="1" hidden="1"/>
    <col min="7681" max="7681" width="1.42578125" style="1" customWidth="1"/>
    <col min="7682" max="7682" width="3.140625" style="1" customWidth="1"/>
    <col min="7683" max="7683" width="27.85546875" style="1" customWidth="1"/>
    <col min="7684" max="7684" width="5.7109375" style="1" customWidth="1"/>
    <col min="7685" max="7685" width="11.42578125" style="1" customWidth="1"/>
    <col min="7686" max="7686" width="7.140625" style="1" customWidth="1"/>
    <col min="7687" max="7687" width="5.7109375" style="1" customWidth="1"/>
    <col min="7688" max="7688" width="5" style="1" customWidth="1"/>
    <col min="7689" max="7689" width="7.140625" style="1" customWidth="1"/>
    <col min="7690" max="7690" width="6.42578125" style="1" customWidth="1"/>
    <col min="7691" max="7691" width="7.140625" style="1" customWidth="1"/>
    <col min="7692" max="7692" width="5.7109375" style="1" customWidth="1"/>
    <col min="7693" max="7693" width="7.85546875" style="1" customWidth="1"/>
    <col min="7694" max="7694" width="1.42578125" style="1" customWidth="1"/>
    <col min="7695" max="7936" width="7.140625" style="1" hidden="1"/>
    <col min="7937" max="7937" width="1.42578125" style="1" customWidth="1"/>
    <col min="7938" max="7938" width="3.140625" style="1" customWidth="1"/>
    <col min="7939" max="7939" width="27.85546875" style="1" customWidth="1"/>
    <col min="7940" max="7940" width="5.7109375" style="1" customWidth="1"/>
    <col min="7941" max="7941" width="11.42578125" style="1" customWidth="1"/>
    <col min="7942" max="7942" width="7.140625" style="1" customWidth="1"/>
    <col min="7943" max="7943" width="5.7109375" style="1" customWidth="1"/>
    <col min="7944" max="7944" width="5" style="1" customWidth="1"/>
    <col min="7945" max="7945" width="7.140625" style="1" customWidth="1"/>
    <col min="7946" max="7946" width="6.42578125" style="1" customWidth="1"/>
    <col min="7947" max="7947" width="7.140625" style="1" customWidth="1"/>
    <col min="7948" max="7948" width="5.7109375" style="1" customWidth="1"/>
    <col min="7949" max="7949" width="7.85546875" style="1" customWidth="1"/>
    <col min="7950" max="7950" width="1.42578125" style="1" customWidth="1"/>
    <col min="7951" max="8192" width="7.140625" style="1" hidden="1"/>
    <col min="8193" max="8193" width="1.42578125" style="1" customWidth="1"/>
    <col min="8194" max="8194" width="3.140625" style="1" customWidth="1"/>
    <col min="8195" max="8195" width="27.85546875" style="1" customWidth="1"/>
    <col min="8196" max="8196" width="5.7109375" style="1" customWidth="1"/>
    <col min="8197" max="8197" width="11.42578125" style="1" customWidth="1"/>
    <col min="8198" max="8198" width="7.140625" style="1" customWidth="1"/>
    <col min="8199" max="8199" width="5.7109375" style="1" customWidth="1"/>
    <col min="8200" max="8200" width="5" style="1" customWidth="1"/>
    <col min="8201" max="8201" width="7.140625" style="1" customWidth="1"/>
    <col min="8202" max="8202" width="6.42578125" style="1" customWidth="1"/>
    <col min="8203" max="8203" width="7.140625" style="1" customWidth="1"/>
    <col min="8204" max="8204" width="5.7109375" style="1" customWidth="1"/>
    <col min="8205" max="8205" width="7.85546875" style="1" customWidth="1"/>
    <col min="8206" max="8206" width="1.42578125" style="1" customWidth="1"/>
    <col min="8207" max="8448" width="7.140625" style="1" hidden="1"/>
    <col min="8449" max="8449" width="1.42578125" style="1" customWidth="1"/>
    <col min="8450" max="8450" width="3.140625" style="1" customWidth="1"/>
    <col min="8451" max="8451" width="27.85546875" style="1" customWidth="1"/>
    <col min="8452" max="8452" width="5.7109375" style="1" customWidth="1"/>
    <col min="8453" max="8453" width="11.42578125" style="1" customWidth="1"/>
    <col min="8454" max="8454" width="7.140625" style="1" customWidth="1"/>
    <col min="8455" max="8455" width="5.7109375" style="1" customWidth="1"/>
    <col min="8456" max="8456" width="5" style="1" customWidth="1"/>
    <col min="8457" max="8457" width="7.140625" style="1" customWidth="1"/>
    <col min="8458" max="8458" width="6.42578125" style="1" customWidth="1"/>
    <col min="8459" max="8459" width="7.140625" style="1" customWidth="1"/>
    <col min="8460" max="8460" width="5.7109375" style="1" customWidth="1"/>
    <col min="8461" max="8461" width="7.85546875" style="1" customWidth="1"/>
    <col min="8462" max="8462" width="1.42578125" style="1" customWidth="1"/>
    <col min="8463" max="8704" width="7.140625" style="1" hidden="1"/>
    <col min="8705" max="8705" width="1.42578125" style="1" customWidth="1"/>
    <col min="8706" max="8706" width="3.140625" style="1" customWidth="1"/>
    <col min="8707" max="8707" width="27.85546875" style="1" customWidth="1"/>
    <col min="8708" max="8708" width="5.7109375" style="1" customWidth="1"/>
    <col min="8709" max="8709" width="11.42578125" style="1" customWidth="1"/>
    <col min="8710" max="8710" width="7.140625" style="1" customWidth="1"/>
    <col min="8711" max="8711" width="5.7109375" style="1" customWidth="1"/>
    <col min="8712" max="8712" width="5" style="1" customWidth="1"/>
    <col min="8713" max="8713" width="7.140625" style="1" customWidth="1"/>
    <col min="8714" max="8714" width="6.42578125" style="1" customWidth="1"/>
    <col min="8715" max="8715" width="7.140625" style="1" customWidth="1"/>
    <col min="8716" max="8716" width="5.7109375" style="1" customWidth="1"/>
    <col min="8717" max="8717" width="7.85546875" style="1" customWidth="1"/>
    <col min="8718" max="8718" width="1.42578125" style="1" customWidth="1"/>
    <col min="8719" max="8960" width="7.140625" style="1" hidden="1"/>
    <col min="8961" max="8961" width="1.42578125" style="1" customWidth="1"/>
    <col min="8962" max="8962" width="3.140625" style="1" customWidth="1"/>
    <col min="8963" max="8963" width="27.85546875" style="1" customWidth="1"/>
    <col min="8964" max="8964" width="5.7109375" style="1" customWidth="1"/>
    <col min="8965" max="8965" width="11.42578125" style="1" customWidth="1"/>
    <col min="8966" max="8966" width="7.140625" style="1" customWidth="1"/>
    <col min="8967" max="8967" width="5.7109375" style="1" customWidth="1"/>
    <col min="8968" max="8968" width="5" style="1" customWidth="1"/>
    <col min="8969" max="8969" width="7.140625" style="1" customWidth="1"/>
    <col min="8970" max="8970" width="6.42578125" style="1" customWidth="1"/>
    <col min="8971" max="8971" width="7.140625" style="1" customWidth="1"/>
    <col min="8972" max="8972" width="5.7109375" style="1" customWidth="1"/>
    <col min="8973" max="8973" width="7.85546875" style="1" customWidth="1"/>
    <col min="8974" max="8974" width="1.42578125" style="1" customWidth="1"/>
    <col min="8975" max="9216" width="7.140625" style="1" hidden="1"/>
    <col min="9217" max="9217" width="1.42578125" style="1" customWidth="1"/>
    <col min="9218" max="9218" width="3.140625" style="1" customWidth="1"/>
    <col min="9219" max="9219" width="27.85546875" style="1" customWidth="1"/>
    <col min="9220" max="9220" width="5.7109375" style="1" customWidth="1"/>
    <col min="9221" max="9221" width="11.42578125" style="1" customWidth="1"/>
    <col min="9222" max="9222" width="7.140625" style="1" customWidth="1"/>
    <col min="9223" max="9223" width="5.7109375" style="1" customWidth="1"/>
    <col min="9224" max="9224" width="5" style="1" customWidth="1"/>
    <col min="9225" max="9225" width="7.140625" style="1" customWidth="1"/>
    <col min="9226" max="9226" width="6.42578125" style="1" customWidth="1"/>
    <col min="9227" max="9227" width="7.140625" style="1" customWidth="1"/>
    <col min="9228" max="9228" width="5.7109375" style="1" customWidth="1"/>
    <col min="9229" max="9229" width="7.85546875" style="1" customWidth="1"/>
    <col min="9230" max="9230" width="1.42578125" style="1" customWidth="1"/>
    <col min="9231" max="9472" width="7.140625" style="1" hidden="1"/>
    <col min="9473" max="9473" width="1.42578125" style="1" customWidth="1"/>
    <col min="9474" max="9474" width="3.140625" style="1" customWidth="1"/>
    <col min="9475" max="9475" width="27.85546875" style="1" customWidth="1"/>
    <col min="9476" max="9476" width="5.7109375" style="1" customWidth="1"/>
    <col min="9477" max="9477" width="11.42578125" style="1" customWidth="1"/>
    <col min="9478" max="9478" width="7.140625" style="1" customWidth="1"/>
    <col min="9479" max="9479" width="5.7109375" style="1" customWidth="1"/>
    <col min="9480" max="9480" width="5" style="1" customWidth="1"/>
    <col min="9481" max="9481" width="7.140625" style="1" customWidth="1"/>
    <col min="9482" max="9482" width="6.42578125" style="1" customWidth="1"/>
    <col min="9483" max="9483" width="7.140625" style="1" customWidth="1"/>
    <col min="9484" max="9484" width="5.7109375" style="1" customWidth="1"/>
    <col min="9485" max="9485" width="7.85546875" style="1" customWidth="1"/>
    <col min="9486" max="9486" width="1.42578125" style="1" customWidth="1"/>
    <col min="9487" max="9728" width="7.140625" style="1" hidden="1"/>
    <col min="9729" max="9729" width="1.42578125" style="1" customWidth="1"/>
    <col min="9730" max="9730" width="3.140625" style="1" customWidth="1"/>
    <col min="9731" max="9731" width="27.85546875" style="1" customWidth="1"/>
    <col min="9732" max="9732" width="5.7109375" style="1" customWidth="1"/>
    <col min="9733" max="9733" width="11.42578125" style="1" customWidth="1"/>
    <col min="9734" max="9734" width="7.140625" style="1" customWidth="1"/>
    <col min="9735" max="9735" width="5.7109375" style="1" customWidth="1"/>
    <col min="9736" max="9736" width="5" style="1" customWidth="1"/>
    <col min="9737" max="9737" width="7.140625" style="1" customWidth="1"/>
    <col min="9738" max="9738" width="6.42578125" style="1" customWidth="1"/>
    <col min="9739" max="9739" width="7.140625" style="1" customWidth="1"/>
    <col min="9740" max="9740" width="5.7109375" style="1" customWidth="1"/>
    <col min="9741" max="9741" width="7.85546875" style="1" customWidth="1"/>
    <col min="9742" max="9742" width="1.42578125" style="1" customWidth="1"/>
    <col min="9743" max="9984" width="7.140625" style="1" hidden="1"/>
    <col min="9985" max="9985" width="1.42578125" style="1" customWidth="1"/>
    <col min="9986" max="9986" width="3.140625" style="1" customWidth="1"/>
    <col min="9987" max="9987" width="27.85546875" style="1" customWidth="1"/>
    <col min="9988" max="9988" width="5.7109375" style="1" customWidth="1"/>
    <col min="9989" max="9989" width="11.42578125" style="1" customWidth="1"/>
    <col min="9990" max="9990" width="7.140625" style="1" customWidth="1"/>
    <col min="9991" max="9991" width="5.7109375" style="1" customWidth="1"/>
    <col min="9992" max="9992" width="5" style="1" customWidth="1"/>
    <col min="9993" max="9993" width="7.140625" style="1" customWidth="1"/>
    <col min="9994" max="9994" width="6.42578125" style="1" customWidth="1"/>
    <col min="9995" max="9995" width="7.140625" style="1" customWidth="1"/>
    <col min="9996" max="9996" width="5.7109375" style="1" customWidth="1"/>
    <col min="9997" max="9997" width="7.85546875" style="1" customWidth="1"/>
    <col min="9998" max="9998" width="1.42578125" style="1" customWidth="1"/>
    <col min="9999" max="10240" width="7.140625" style="1" hidden="1"/>
    <col min="10241" max="10241" width="1.42578125" style="1" customWidth="1"/>
    <col min="10242" max="10242" width="3.140625" style="1" customWidth="1"/>
    <col min="10243" max="10243" width="27.85546875" style="1" customWidth="1"/>
    <col min="10244" max="10244" width="5.7109375" style="1" customWidth="1"/>
    <col min="10245" max="10245" width="11.42578125" style="1" customWidth="1"/>
    <col min="10246" max="10246" width="7.140625" style="1" customWidth="1"/>
    <col min="10247" max="10247" width="5.7109375" style="1" customWidth="1"/>
    <col min="10248" max="10248" width="5" style="1" customWidth="1"/>
    <col min="10249" max="10249" width="7.140625" style="1" customWidth="1"/>
    <col min="10250" max="10250" width="6.42578125" style="1" customWidth="1"/>
    <col min="10251" max="10251" width="7.140625" style="1" customWidth="1"/>
    <col min="10252" max="10252" width="5.7109375" style="1" customWidth="1"/>
    <col min="10253" max="10253" width="7.85546875" style="1" customWidth="1"/>
    <col min="10254" max="10254" width="1.42578125" style="1" customWidth="1"/>
    <col min="10255" max="10496" width="7.140625" style="1" hidden="1"/>
    <col min="10497" max="10497" width="1.42578125" style="1" customWidth="1"/>
    <col min="10498" max="10498" width="3.140625" style="1" customWidth="1"/>
    <col min="10499" max="10499" width="27.85546875" style="1" customWidth="1"/>
    <col min="10500" max="10500" width="5.7109375" style="1" customWidth="1"/>
    <col min="10501" max="10501" width="11.42578125" style="1" customWidth="1"/>
    <col min="10502" max="10502" width="7.140625" style="1" customWidth="1"/>
    <col min="10503" max="10503" width="5.7109375" style="1" customWidth="1"/>
    <col min="10504" max="10504" width="5" style="1" customWidth="1"/>
    <col min="10505" max="10505" width="7.140625" style="1" customWidth="1"/>
    <col min="10506" max="10506" width="6.42578125" style="1" customWidth="1"/>
    <col min="10507" max="10507" width="7.140625" style="1" customWidth="1"/>
    <col min="10508" max="10508" width="5.7109375" style="1" customWidth="1"/>
    <col min="10509" max="10509" width="7.85546875" style="1" customWidth="1"/>
    <col min="10510" max="10510" width="1.42578125" style="1" customWidth="1"/>
    <col min="10511" max="10752" width="7.140625" style="1" hidden="1"/>
    <col min="10753" max="10753" width="1.42578125" style="1" customWidth="1"/>
    <col min="10754" max="10754" width="3.140625" style="1" customWidth="1"/>
    <col min="10755" max="10755" width="27.85546875" style="1" customWidth="1"/>
    <col min="10756" max="10756" width="5.7109375" style="1" customWidth="1"/>
    <col min="10757" max="10757" width="11.42578125" style="1" customWidth="1"/>
    <col min="10758" max="10758" width="7.140625" style="1" customWidth="1"/>
    <col min="10759" max="10759" width="5.7109375" style="1" customWidth="1"/>
    <col min="10760" max="10760" width="5" style="1" customWidth="1"/>
    <col min="10761" max="10761" width="7.140625" style="1" customWidth="1"/>
    <col min="10762" max="10762" width="6.42578125" style="1" customWidth="1"/>
    <col min="10763" max="10763" width="7.140625" style="1" customWidth="1"/>
    <col min="10764" max="10764" width="5.7109375" style="1" customWidth="1"/>
    <col min="10765" max="10765" width="7.85546875" style="1" customWidth="1"/>
    <col min="10766" max="10766" width="1.42578125" style="1" customWidth="1"/>
    <col min="10767" max="11008" width="7.140625" style="1" hidden="1"/>
    <col min="11009" max="11009" width="1.42578125" style="1" customWidth="1"/>
    <col min="11010" max="11010" width="3.140625" style="1" customWidth="1"/>
    <col min="11011" max="11011" width="27.85546875" style="1" customWidth="1"/>
    <col min="11012" max="11012" width="5.7109375" style="1" customWidth="1"/>
    <col min="11013" max="11013" width="11.42578125" style="1" customWidth="1"/>
    <col min="11014" max="11014" width="7.140625" style="1" customWidth="1"/>
    <col min="11015" max="11015" width="5.7109375" style="1" customWidth="1"/>
    <col min="11016" max="11016" width="5" style="1" customWidth="1"/>
    <col min="11017" max="11017" width="7.140625" style="1" customWidth="1"/>
    <col min="11018" max="11018" width="6.42578125" style="1" customWidth="1"/>
    <col min="11019" max="11019" width="7.140625" style="1" customWidth="1"/>
    <col min="11020" max="11020" width="5.7109375" style="1" customWidth="1"/>
    <col min="11021" max="11021" width="7.85546875" style="1" customWidth="1"/>
    <col min="11022" max="11022" width="1.42578125" style="1" customWidth="1"/>
    <col min="11023" max="11264" width="7.140625" style="1" hidden="1"/>
    <col min="11265" max="11265" width="1.42578125" style="1" customWidth="1"/>
    <col min="11266" max="11266" width="3.140625" style="1" customWidth="1"/>
    <col min="11267" max="11267" width="27.85546875" style="1" customWidth="1"/>
    <col min="11268" max="11268" width="5.7109375" style="1" customWidth="1"/>
    <col min="11269" max="11269" width="11.42578125" style="1" customWidth="1"/>
    <col min="11270" max="11270" width="7.140625" style="1" customWidth="1"/>
    <col min="11271" max="11271" width="5.7109375" style="1" customWidth="1"/>
    <col min="11272" max="11272" width="5" style="1" customWidth="1"/>
    <col min="11273" max="11273" width="7.140625" style="1" customWidth="1"/>
    <col min="11274" max="11274" width="6.42578125" style="1" customWidth="1"/>
    <col min="11275" max="11275" width="7.140625" style="1" customWidth="1"/>
    <col min="11276" max="11276" width="5.7109375" style="1" customWidth="1"/>
    <col min="11277" max="11277" width="7.85546875" style="1" customWidth="1"/>
    <col min="11278" max="11278" width="1.42578125" style="1" customWidth="1"/>
    <col min="11279" max="11520" width="7.140625" style="1" hidden="1"/>
    <col min="11521" max="11521" width="1.42578125" style="1" customWidth="1"/>
    <col min="11522" max="11522" width="3.140625" style="1" customWidth="1"/>
    <col min="11523" max="11523" width="27.85546875" style="1" customWidth="1"/>
    <col min="11524" max="11524" width="5.7109375" style="1" customWidth="1"/>
    <col min="11525" max="11525" width="11.42578125" style="1" customWidth="1"/>
    <col min="11526" max="11526" width="7.140625" style="1" customWidth="1"/>
    <col min="11527" max="11527" width="5.7109375" style="1" customWidth="1"/>
    <col min="11528" max="11528" width="5" style="1" customWidth="1"/>
    <col min="11529" max="11529" width="7.140625" style="1" customWidth="1"/>
    <col min="11530" max="11530" width="6.42578125" style="1" customWidth="1"/>
    <col min="11531" max="11531" width="7.140625" style="1" customWidth="1"/>
    <col min="11532" max="11532" width="5.7109375" style="1" customWidth="1"/>
    <col min="11533" max="11533" width="7.85546875" style="1" customWidth="1"/>
    <col min="11534" max="11534" width="1.42578125" style="1" customWidth="1"/>
    <col min="11535" max="11776" width="7.140625" style="1" hidden="1"/>
    <col min="11777" max="11777" width="1.42578125" style="1" customWidth="1"/>
    <col min="11778" max="11778" width="3.140625" style="1" customWidth="1"/>
    <col min="11779" max="11779" width="27.85546875" style="1" customWidth="1"/>
    <col min="11780" max="11780" width="5.7109375" style="1" customWidth="1"/>
    <col min="11781" max="11781" width="11.42578125" style="1" customWidth="1"/>
    <col min="11782" max="11782" width="7.140625" style="1" customWidth="1"/>
    <col min="11783" max="11783" width="5.7109375" style="1" customWidth="1"/>
    <col min="11784" max="11784" width="5" style="1" customWidth="1"/>
    <col min="11785" max="11785" width="7.140625" style="1" customWidth="1"/>
    <col min="11786" max="11786" width="6.42578125" style="1" customWidth="1"/>
    <col min="11787" max="11787" width="7.140625" style="1" customWidth="1"/>
    <col min="11788" max="11788" width="5.7109375" style="1" customWidth="1"/>
    <col min="11789" max="11789" width="7.85546875" style="1" customWidth="1"/>
    <col min="11790" max="11790" width="1.42578125" style="1" customWidth="1"/>
    <col min="11791" max="12032" width="7.140625" style="1" hidden="1"/>
    <col min="12033" max="12033" width="1.42578125" style="1" customWidth="1"/>
    <col min="12034" max="12034" width="3.140625" style="1" customWidth="1"/>
    <col min="12035" max="12035" width="27.85546875" style="1" customWidth="1"/>
    <col min="12036" max="12036" width="5.7109375" style="1" customWidth="1"/>
    <col min="12037" max="12037" width="11.42578125" style="1" customWidth="1"/>
    <col min="12038" max="12038" width="7.140625" style="1" customWidth="1"/>
    <col min="12039" max="12039" width="5.7109375" style="1" customWidth="1"/>
    <col min="12040" max="12040" width="5" style="1" customWidth="1"/>
    <col min="12041" max="12041" width="7.140625" style="1" customWidth="1"/>
    <col min="12042" max="12042" width="6.42578125" style="1" customWidth="1"/>
    <col min="12043" max="12043" width="7.140625" style="1" customWidth="1"/>
    <col min="12044" max="12044" width="5.7109375" style="1" customWidth="1"/>
    <col min="12045" max="12045" width="7.85546875" style="1" customWidth="1"/>
    <col min="12046" max="12046" width="1.42578125" style="1" customWidth="1"/>
    <col min="12047" max="12288" width="7.140625" style="1" hidden="1"/>
    <col min="12289" max="12289" width="1.42578125" style="1" customWidth="1"/>
    <col min="12290" max="12290" width="3.140625" style="1" customWidth="1"/>
    <col min="12291" max="12291" width="27.85546875" style="1" customWidth="1"/>
    <col min="12292" max="12292" width="5.7109375" style="1" customWidth="1"/>
    <col min="12293" max="12293" width="11.42578125" style="1" customWidth="1"/>
    <col min="12294" max="12294" width="7.140625" style="1" customWidth="1"/>
    <col min="12295" max="12295" width="5.7109375" style="1" customWidth="1"/>
    <col min="12296" max="12296" width="5" style="1" customWidth="1"/>
    <col min="12297" max="12297" width="7.140625" style="1" customWidth="1"/>
    <col min="12298" max="12298" width="6.42578125" style="1" customWidth="1"/>
    <col min="12299" max="12299" width="7.140625" style="1" customWidth="1"/>
    <col min="12300" max="12300" width="5.7109375" style="1" customWidth="1"/>
    <col min="12301" max="12301" width="7.85546875" style="1" customWidth="1"/>
    <col min="12302" max="12302" width="1.42578125" style="1" customWidth="1"/>
    <col min="12303" max="12544" width="7.140625" style="1" hidden="1"/>
    <col min="12545" max="12545" width="1.42578125" style="1" customWidth="1"/>
    <col min="12546" max="12546" width="3.140625" style="1" customWidth="1"/>
    <col min="12547" max="12547" width="27.85546875" style="1" customWidth="1"/>
    <col min="12548" max="12548" width="5.7109375" style="1" customWidth="1"/>
    <col min="12549" max="12549" width="11.42578125" style="1" customWidth="1"/>
    <col min="12550" max="12550" width="7.140625" style="1" customWidth="1"/>
    <col min="12551" max="12551" width="5.7109375" style="1" customWidth="1"/>
    <col min="12552" max="12552" width="5" style="1" customWidth="1"/>
    <col min="12553" max="12553" width="7.140625" style="1" customWidth="1"/>
    <col min="12554" max="12554" width="6.42578125" style="1" customWidth="1"/>
    <col min="12555" max="12555" width="7.140625" style="1" customWidth="1"/>
    <col min="12556" max="12556" width="5.7109375" style="1" customWidth="1"/>
    <col min="12557" max="12557" width="7.85546875" style="1" customWidth="1"/>
    <col min="12558" max="12558" width="1.42578125" style="1" customWidth="1"/>
    <col min="12559" max="12800" width="7.140625" style="1" hidden="1"/>
    <col min="12801" max="12801" width="1.42578125" style="1" customWidth="1"/>
    <col min="12802" max="12802" width="3.140625" style="1" customWidth="1"/>
    <col min="12803" max="12803" width="27.85546875" style="1" customWidth="1"/>
    <col min="12804" max="12804" width="5.7109375" style="1" customWidth="1"/>
    <col min="12805" max="12805" width="11.42578125" style="1" customWidth="1"/>
    <col min="12806" max="12806" width="7.140625" style="1" customWidth="1"/>
    <col min="12807" max="12807" width="5.7109375" style="1" customWidth="1"/>
    <col min="12808" max="12808" width="5" style="1" customWidth="1"/>
    <col min="12809" max="12809" width="7.140625" style="1" customWidth="1"/>
    <col min="12810" max="12810" width="6.42578125" style="1" customWidth="1"/>
    <col min="12811" max="12811" width="7.140625" style="1" customWidth="1"/>
    <col min="12812" max="12812" width="5.7109375" style="1" customWidth="1"/>
    <col min="12813" max="12813" width="7.85546875" style="1" customWidth="1"/>
    <col min="12814" max="12814" width="1.42578125" style="1" customWidth="1"/>
    <col min="12815" max="13056" width="7.140625" style="1" hidden="1"/>
    <col min="13057" max="13057" width="1.42578125" style="1" customWidth="1"/>
    <col min="13058" max="13058" width="3.140625" style="1" customWidth="1"/>
    <col min="13059" max="13059" width="27.85546875" style="1" customWidth="1"/>
    <col min="13060" max="13060" width="5.7109375" style="1" customWidth="1"/>
    <col min="13061" max="13061" width="11.42578125" style="1" customWidth="1"/>
    <col min="13062" max="13062" width="7.140625" style="1" customWidth="1"/>
    <col min="13063" max="13063" width="5.7109375" style="1" customWidth="1"/>
    <col min="13064" max="13064" width="5" style="1" customWidth="1"/>
    <col min="13065" max="13065" width="7.140625" style="1" customWidth="1"/>
    <col min="13066" max="13066" width="6.42578125" style="1" customWidth="1"/>
    <col min="13067" max="13067" width="7.140625" style="1" customWidth="1"/>
    <col min="13068" max="13068" width="5.7109375" style="1" customWidth="1"/>
    <col min="13069" max="13069" width="7.85546875" style="1" customWidth="1"/>
    <col min="13070" max="13070" width="1.42578125" style="1" customWidth="1"/>
    <col min="13071" max="13312" width="7.140625" style="1" hidden="1"/>
    <col min="13313" max="13313" width="1.42578125" style="1" customWidth="1"/>
    <col min="13314" max="13314" width="3.140625" style="1" customWidth="1"/>
    <col min="13315" max="13315" width="27.85546875" style="1" customWidth="1"/>
    <col min="13316" max="13316" width="5.7109375" style="1" customWidth="1"/>
    <col min="13317" max="13317" width="11.42578125" style="1" customWidth="1"/>
    <col min="13318" max="13318" width="7.140625" style="1" customWidth="1"/>
    <col min="13319" max="13319" width="5.7109375" style="1" customWidth="1"/>
    <col min="13320" max="13320" width="5" style="1" customWidth="1"/>
    <col min="13321" max="13321" width="7.140625" style="1" customWidth="1"/>
    <col min="13322" max="13322" width="6.42578125" style="1" customWidth="1"/>
    <col min="13323" max="13323" width="7.140625" style="1" customWidth="1"/>
    <col min="13324" max="13324" width="5.7109375" style="1" customWidth="1"/>
    <col min="13325" max="13325" width="7.85546875" style="1" customWidth="1"/>
    <col min="13326" max="13326" width="1.42578125" style="1" customWidth="1"/>
    <col min="13327" max="13568" width="7.140625" style="1" hidden="1"/>
    <col min="13569" max="13569" width="1.42578125" style="1" customWidth="1"/>
    <col min="13570" max="13570" width="3.140625" style="1" customWidth="1"/>
    <col min="13571" max="13571" width="27.85546875" style="1" customWidth="1"/>
    <col min="13572" max="13572" width="5.7109375" style="1" customWidth="1"/>
    <col min="13573" max="13573" width="11.42578125" style="1" customWidth="1"/>
    <col min="13574" max="13574" width="7.140625" style="1" customWidth="1"/>
    <col min="13575" max="13575" width="5.7109375" style="1" customWidth="1"/>
    <col min="13576" max="13576" width="5" style="1" customWidth="1"/>
    <col min="13577" max="13577" width="7.140625" style="1" customWidth="1"/>
    <col min="13578" max="13578" width="6.42578125" style="1" customWidth="1"/>
    <col min="13579" max="13579" width="7.140625" style="1" customWidth="1"/>
    <col min="13580" max="13580" width="5.7109375" style="1" customWidth="1"/>
    <col min="13581" max="13581" width="7.85546875" style="1" customWidth="1"/>
    <col min="13582" max="13582" width="1.42578125" style="1" customWidth="1"/>
    <col min="13583" max="13824" width="7.140625" style="1" hidden="1"/>
    <col min="13825" max="13825" width="1.42578125" style="1" customWidth="1"/>
    <col min="13826" max="13826" width="3.140625" style="1" customWidth="1"/>
    <col min="13827" max="13827" width="27.85546875" style="1" customWidth="1"/>
    <col min="13828" max="13828" width="5.7109375" style="1" customWidth="1"/>
    <col min="13829" max="13829" width="11.42578125" style="1" customWidth="1"/>
    <col min="13830" max="13830" width="7.140625" style="1" customWidth="1"/>
    <col min="13831" max="13831" width="5.7109375" style="1" customWidth="1"/>
    <col min="13832" max="13832" width="5" style="1" customWidth="1"/>
    <col min="13833" max="13833" width="7.140625" style="1" customWidth="1"/>
    <col min="13834" max="13834" width="6.42578125" style="1" customWidth="1"/>
    <col min="13835" max="13835" width="7.140625" style="1" customWidth="1"/>
    <col min="13836" max="13836" width="5.7109375" style="1" customWidth="1"/>
    <col min="13837" max="13837" width="7.85546875" style="1" customWidth="1"/>
    <col min="13838" max="13838" width="1.42578125" style="1" customWidth="1"/>
    <col min="13839" max="14080" width="7.140625" style="1" hidden="1"/>
    <col min="14081" max="14081" width="1.42578125" style="1" customWidth="1"/>
    <col min="14082" max="14082" width="3.140625" style="1" customWidth="1"/>
    <col min="14083" max="14083" width="27.85546875" style="1" customWidth="1"/>
    <col min="14084" max="14084" width="5.7109375" style="1" customWidth="1"/>
    <col min="14085" max="14085" width="11.42578125" style="1" customWidth="1"/>
    <col min="14086" max="14086" width="7.140625" style="1" customWidth="1"/>
    <col min="14087" max="14087" width="5.7109375" style="1" customWidth="1"/>
    <col min="14088" max="14088" width="5" style="1" customWidth="1"/>
    <col min="14089" max="14089" width="7.140625" style="1" customWidth="1"/>
    <col min="14090" max="14090" width="6.42578125" style="1" customWidth="1"/>
    <col min="14091" max="14091" width="7.140625" style="1" customWidth="1"/>
    <col min="14092" max="14092" width="5.7109375" style="1" customWidth="1"/>
    <col min="14093" max="14093" width="7.85546875" style="1" customWidth="1"/>
    <col min="14094" max="14094" width="1.42578125" style="1" customWidth="1"/>
    <col min="14095" max="14336" width="7.140625" style="1" hidden="1"/>
    <col min="14337" max="14337" width="1.42578125" style="1" customWidth="1"/>
    <col min="14338" max="14338" width="3.140625" style="1" customWidth="1"/>
    <col min="14339" max="14339" width="27.85546875" style="1" customWidth="1"/>
    <col min="14340" max="14340" width="5.7109375" style="1" customWidth="1"/>
    <col min="14341" max="14341" width="11.42578125" style="1" customWidth="1"/>
    <col min="14342" max="14342" width="7.140625" style="1" customWidth="1"/>
    <col min="14343" max="14343" width="5.7109375" style="1" customWidth="1"/>
    <col min="14344" max="14344" width="5" style="1" customWidth="1"/>
    <col min="14345" max="14345" width="7.140625" style="1" customWidth="1"/>
    <col min="14346" max="14346" width="6.42578125" style="1" customWidth="1"/>
    <col min="14347" max="14347" width="7.140625" style="1" customWidth="1"/>
    <col min="14348" max="14348" width="5.7109375" style="1" customWidth="1"/>
    <col min="14349" max="14349" width="7.85546875" style="1" customWidth="1"/>
    <col min="14350" max="14350" width="1.42578125" style="1" customWidth="1"/>
    <col min="14351" max="14592" width="7.140625" style="1" hidden="1"/>
    <col min="14593" max="14593" width="1.42578125" style="1" customWidth="1"/>
    <col min="14594" max="14594" width="3.140625" style="1" customWidth="1"/>
    <col min="14595" max="14595" width="27.85546875" style="1" customWidth="1"/>
    <col min="14596" max="14596" width="5.7109375" style="1" customWidth="1"/>
    <col min="14597" max="14597" width="11.42578125" style="1" customWidth="1"/>
    <col min="14598" max="14598" width="7.140625" style="1" customWidth="1"/>
    <col min="14599" max="14599" width="5.7109375" style="1" customWidth="1"/>
    <col min="14600" max="14600" width="5" style="1" customWidth="1"/>
    <col min="14601" max="14601" width="7.140625" style="1" customWidth="1"/>
    <col min="14602" max="14602" width="6.42578125" style="1" customWidth="1"/>
    <col min="14603" max="14603" width="7.140625" style="1" customWidth="1"/>
    <col min="14604" max="14604" width="5.7109375" style="1" customWidth="1"/>
    <col min="14605" max="14605" width="7.85546875" style="1" customWidth="1"/>
    <col min="14606" max="14606" width="1.42578125" style="1" customWidth="1"/>
    <col min="14607" max="14848" width="7.140625" style="1" hidden="1"/>
    <col min="14849" max="14849" width="1.42578125" style="1" customWidth="1"/>
    <col min="14850" max="14850" width="3.140625" style="1" customWidth="1"/>
    <col min="14851" max="14851" width="27.85546875" style="1" customWidth="1"/>
    <col min="14852" max="14852" width="5.7109375" style="1" customWidth="1"/>
    <col min="14853" max="14853" width="11.42578125" style="1" customWidth="1"/>
    <col min="14854" max="14854" width="7.140625" style="1" customWidth="1"/>
    <col min="14855" max="14855" width="5.7109375" style="1" customWidth="1"/>
    <col min="14856" max="14856" width="5" style="1" customWidth="1"/>
    <col min="14857" max="14857" width="7.140625" style="1" customWidth="1"/>
    <col min="14858" max="14858" width="6.42578125" style="1" customWidth="1"/>
    <col min="14859" max="14859" width="7.140625" style="1" customWidth="1"/>
    <col min="14860" max="14860" width="5.7109375" style="1" customWidth="1"/>
    <col min="14861" max="14861" width="7.85546875" style="1" customWidth="1"/>
    <col min="14862" max="14862" width="1.42578125" style="1" customWidth="1"/>
    <col min="14863" max="15104" width="7.140625" style="1" hidden="1"/>
    <col min="15105" max="15105" width="1.42578125" style="1" customWidth="1"/>
    <col min="15106" max="15106" width="3.140625" style="1" customWidth="1"/>
    <col min="15107" max="15107" width="27.85546875" style="1" customWidth="1"/>
    <col min="15108" max="15108" width="5.7109375" style="1" customWidth="1"/>
    <col min="15109" max="15109" width="11.42578125" style="1" customWidth="1"/>
    <col min="15110" max="15110" width="7.140625" style="1" customWidth="1"/>
    <col min="15111" max="15111" width="5.7109375" style="1" customWidth="1"/>
    <col min="15112" max="15112" width="5" style="1" customWidth="1"/>
    <col min="15113" max="15113" width="7.140625" style="1" customWidth="1"/>
    <col min="15114" max="15114" width="6.42578125" style="1" customWidth="1"/>
    <col min="15115" max="15115" width="7.140625" style="1" customWidth="1"/>
    <col min="15116" max="15116" width="5.7109375" style="1" customWidth="1"/>
    <col min="15117" max="15117" width="7.85546875" style="1" customWidth="1"/>
    <col min="15118" max="15118" width="1.42578125" style="1" customWidth="1"/>
    <col min="15119" max="15360" width="7.140625" style="1" hidden="1"/>
    <col min="15361" max="15361" width="1.42578125" style="1" customWidth="1"/>
    <col min="15362" max="15362" width="3.140625" style="1" customWidth="1"/>
    <col min="15363" max="15363" width="27.85546875" style="1" customWidth="1"/>
    <col min="15364" max="15364" width="5.7109375" style="1" customWidth="1"/>
    <col min="15365" max="15365" width="11.42578125" style="1" customWidth="1"/>
    <col min="15366" max="15366" width="7.140625" style="1" customWidth="1"/>
    <col min="15367" max="15367" width="5.7109375" style="1" customWidth="1"/>
    <col min="15368" max="15368" width="5" style="1" customWidth="1"/>
    <col min="15369" max="15369" width="7.140625" style="1" customWidth="1"/>
    <col min="15370" max="15370" width="6.42578125" style="1" customWidth="1"/>
    <col min="15371" max="15371" width="7.140625" style="1" customWidth="1"/>
    <col min="15372" max="15372" width="5.7109375" style="1" customWidth="1"/>
    <col min="15373" max="15373" width="7.85546875" style="1" customWidth="1"/>
    <col min="15374" max="15374" width="1.42578125" style="1" customWidth="1"/>
    <col min="15375" max="15616" width="7.140625" style="1" hidden="1"/>
    <col min="15617" max="15617" width="1.42578125" style="1" customWidth="1"/>
    <col min="15618" max="15618" width="3.140625" style="1" customWidth="1"/>
    <col min="15619" max="15619" width="27.85546875" style="1" customWidth="1"/>
    <col min="15620" max="15620" width="5.7109375" style="1" customWidth="1"/>
    <col min="15621" max="15621" width="11.42578125" style="1" customWidth="1"/>
    <col min="15622" max="15622" width="7.140625" style="1" customWidth="1"/>
    <col min="15623" max="15623" width="5.7109375" style="1" customWidth="1"/>
    <col min="15624" max="15624" width="5" style="1" customWidth="1"/>
    <col min="15625" max="15625" width="7.140625" style="1" customWidth="1"/>
    <col min="15626" max="15626" width="6.42578125" style="1" customWidth="1"/>
    <col min="15627" max="15627" width="7.140625" style="1" customWidth="1"/>
    <col min="15628" max="15628" width="5.7109375" style="1" customWidth="1"/>
    <col min="15629" max="15629" width="7.85546875" style="1" customWidth="1"/>
    <col min="15630" max="15630" width="1.42578125" style="1" customWidth="1"/>
    <col min="15631" max="15872" width="7.140625" style="1" hidden="1"/>
    <col min="15873" max="15873" width="1.42578125" style="1" customWidth="1"/>
    <col min="15874" max="15874" width="3.140625" style="1" customWidth="1"/>
    <col min="15875" max="15875" width="27.85546875" style="1" customWidth="1"/>
    <col min="15876" max="15876" width="5.7109375" style="1" customWidth="1"/>
    <col min="15877" max="15877" width="11.42578125" style="1" customWidth="1"/>
    <col min="15878" max="15878" width="7.140625" style="1" customWidth="1"/>
    <col min="15879" max="15879" width="5.7109375" style="1" customWidth="1"/>
    <col min="15880" max="15880" width="5" style="1" customWidth="1"/>
    <col min="15881" max="15881" width="7.140625" style="1" customWidth="1"/>
    <col min="15882" max="15882" width="6.42578125" style="1" customWidth="1"/>
    <col min="15883" max="15883" width="7.140625" style="1" customWidth="1"/>
    <col min="15884" max="15884" width="5.7109375" style="1" customWidth="1"/>
    <col min="15885" max="15885" width="7.85546875" style="1" customWidth="1"/>
    <col min="15886" max="15886" width="1.42578125" style="1" customWidth="1"/>
    <col min="15887" max="16128" width="7.140625" style="1" hidden="1"/>
    <col min="16129" max="16129" width="1.42578125" style="1" customWidth="1"/>
    <col min="16130" max="16130" width="3.140625" style="1" customWidth="1"/>
    <col min="16131" max="16131" width="27.85546875" style="1" customWidth="1"/>
    <col min="16132" max="16132" width="5.7109375" style="1" customWidth="1"/>
    <col min="16133" max="16133" width="11.42578125" style="1" customWidth="1"/>
    <col min="16134" max="16134" width="7.140625" style="1" customWidth="1"/>
    <col min="16135" max="16135" width="5.7109375" style="1" customWidth="1"/>
    <col min="16136" max="16136" width="5" style="1" customWidth="1"/>
    <col min="16137" max="16137" width="7.140625" style="1" customWidth="1"/>
    <col min="16138" max="16138" width="6.42578125" style="1" customWidth="1"/>
    <col min="16139" max="16139" width="7.140625" style="1" customWidth="1"/>
    <col min="16140" max="16140" width="5.7109375" style="1" customWidth="1"/>
    <col min="16141" max="16141" width="7.85546875" style="1" customWidth="1"/>
    <col min="16142" max="16142" width="1.42578125" style="1" customWidth="1"/>
    <col min="16143" max="16384" width="7.140625" style="1" hidden="1"/>
  </cols>
  <sheetData>
    <row r="1" spans="2:14" ht="3.75" customHeight="1" thickBot="1" x14ac:dyDescent="0.3"/>
    <row r="2" spans="2:14" s="5" customFormat="1" ht="3.75" customHeight="1" x14ac:dyDescent="0.25">
      <c r="B2" s="6"/>
      <c r="C2" s="7"/>
      <c r="D2" s="8"/>
      <c r="E2" s="8"/>
      <c r="F2" s="9"/>
      <c r="G2" s="9"/>
      <c r="H2" s="8"/>
      <c r="I2" s="8"/>
      <c r="J2" s="8"/>
      <c r="K2" s="9"/>
      <c r="L2" s="64"/>
      <c r="M2" s="10"/>
    </row>
    <row r="3" spans="2:14" s="5" customFormat="1" ht="13.5" customHeight="1" x14ac:dyDescent="0.25">
      <c r="B3" s="85" t="s">
        <v>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2:14" s="5" customFormat="1" ht="13.5" customHeight="1" x14ac:dyDescent="0.25"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2:14" s="5" customFormat="1" ht="11.25" customHeight="1" x14ac:dyDescent="0.25">
      <c r="B5" s="88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2:14" s="5" customFormat="1" ht="11.25" customHeight="1" x14ac:dyDescent="0.25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90"/>
    </row>
    <row r="7" spans="2:14" s="11" customFormat="1" ht="15" customHeight="1" x14ac:dyDescent="0.25">
      <c r="B7" s="91" t="str">
        <f ca="1">CONCATENATE("Sportjaar: ",IF(MONTH(TODAY())&gt;=8,YEAR(TODAY()),YEAR(TODAY())-1),"-",IF(MONTH(TODAY())&gt;=8,YEAR(TODAY())+1,YEAR(TODAY())))</f>
        <v>Sportjaar: 2023-2024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3"/>
    </row>
    <row r="8" spans="2:14" s="5" customFormat="1" ht="7.5" customHeight="1" x14ac:dyDescent="0.25">
      <c r="B8" s="12"/>
      <c r="D8" s="1"/>
      <c r="E8" s="1"/>
      <c r="H8" s="1"/>
      <c r="I8" s="1"/>
      <c r="J8" s="1"/>
      <c r="L8" s="2"/>
      <c r="M8" s="13"/>
    </row>
    <row r="9" spans="2:14" s="5" customFormat="1" ht="15" customHeight="1" x14ac:dyDescent="0.25">
      <c r="B9" s="94" t="s">
        <v>3</v>
      </c>
      <c r="C9" s="95"/>
      <c r="D9" s="95"/>
      <c r="E9" s="95"/>
      <c r="F9" s="54"/>
      <c r="G9" s="54"/>
      <c r="H9" s="68"/>
      <c r="I9" s="68"/>
      <c r="J9" s="61" t="s">
        <v>77</v>
      </c>
      <c r="K9" s="53"/>
      <c r="L9" s="55"/>
      <c r="M9"/>
      <c r="N9" s="52"/>
    </row>
    <row r="10" spans="2:14" s="5" customFormat="1" ht="3.75" customHeight="1" thickBot="1" x14ac:dyDescent="0.3">
      <c r="B10" s="14"/>
      <c r="C10" s="15"/>
      <c r="D10" s="16"/>
      <c r="E10" s="16"/>
      <c r="F10" s="17"/>
      <c r="G10" s="17"/>
      <c r="H10" s="16"/>
      <c r="I10" s="16"/>
      <c r="J10" s="16"/>
      <c r="K10" s="17"/>
      <c r="L10" s="65"/>
      <c r="M10" s="18"/>
    </row>
    <row r="11" spans="2:14" s="5" customFormat="1" ht="3.75" customHeight="1" x14ac:dyDescent="0.25">
      <c r="C11" s="19"/>
      <c r="D11" s="1"/>
      <c r="E11" s="1"/>
      <c r="H11" s="1"/>
      <c r="I11" s="1"/>
      <c r="J11" s="1"/>
      <c r="L11" s="2"/>
    </row>
    <row r="12" spans="2:14" s="5" customFormat="1" ht="13.5" customHeight="1" x14ac:dyDescent="0.25">
      <c r="B12" s="96">
        <v>45378</v>
      </c>
      <c r="C12" s="96"/>
      <c r="D12" s="1"/>
      <c r="E12" s="20"/>
      <c r="H12" s="56"/>
      <c r="I12" s="58"/>
      <c r="J12" s="97">
        <f>COUNT(F18:F30)</f>
        <v>10</v>
      </c>
      <c r="K12" s="97"/>
      <c r="L12" s="97"/>
      <c r="M12" s="97"/>
    </row>
    <row r="13" spans="2:14" s="5" customFormat="1" ht="6.75" customHeight="1" x14ac:dyDescent="0.25">
      <c r="D13" s="1"/>
      <c r="E13" s="1"/>
      <c r="H13" s="1"/>
      <c r="I13" s="1"/>
      <c r="J13" s="1"/>
      <c r="L13" s="2"/>
    </row>
    <row r="14" spans="2:14" s="5" customFormat="1" ht="19.5" customHeight="1" x14ac:dyDescent="0.25">
      <c r="B14" s="98" t="s">
        <v>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</row>
    <row r="15" spans="2:14" s="5" customFormat="1" ht="7.5" customHeight="1" x14ac:dyDescent="0.25">
      <c r="D15" s="1"/>
      <c r="E15" s="1"/>
      <c r="H15" s="1"/>
      <c r="I15" s="1"/>
      <c r="J15" s="1"/>
      <c r="L15" s="2"/>
    </row>
    <row r="16" spans="2:14" s="21" customFormat="1" ht="15" customHeight="1" x14ac:dyDescent="0.25">
      <c r="B16" s="22"/>
      <c r="C16" s="23" t="s">
        <v>5</v>
      </c>
      <c r="D16" s="23"/>
      <c r="E16" s="24" t="s">
        <v>6</v>
      </c>
      <c r="F16" s="24" t="s">
        <v>7</v>
      </c>
      <c r="H16" s="22" t="s">
        <v>8</v>
      </c>
      <c r="I16" s="22" t="s">
        <v>9</v>
      </c>
      <c r="J16" s="22" t="s">
        <v>10</v>
      </c>
      <c r="K16" s="25" t="s">
        <v>11</v>
      </c>
      <c r="L16" s="22" t="s">
        <v>12</v>
      </c>
      <c r="M16" s="21" t="s">
        <v>13</v>
      </c>
    </row>
    <row r="17" spans="2:259" ht="3.75" customHeight="1" x14ac:dyDescent="0.25"/>
    <row r="18" spans="2:259" ht="15" customHeight="1" x14ac:dyDescent="0.25">
      <c r="B18" s="2">
        <v>1</v>
      </c>
      <c r="C18" s="54" t="s">
        <v>78</v>
      </c>
      <c r="D18" s="54" t="s">
        <v>96</v>
      </c>
      <c r="E18" s="54" t="s">
        <v>33</v>
      </c>
      <c r="F18" s="54">
        <v>8678</v>
      </c>
      <c r="H18" s="54">
        <v>6</v>
      </c>
      <c r="I18" s="54">
        <v>134</v>
      </c>
      <c r="J18" s="54">
        <v>168</v>
      </c>
      <c r="K18" s="54">
        <v>0.79700000000000004</v>
      </c>
      <c r="L18" s="54">
        <v>7</v>
      </c>
      <c r="M18" s="54" t="s">
        <v>69</v>
      </c>
      <c r="IY18" s="54"/>
    </row>
    <row r="19" spans="2:259" ht="15" customHeight="1" x14ac:dyDescent="0.25">
      <c r="B19" s="2">
        <v>2</v>
      </c>
      <c r="C19" s="54" t="s">
        <v>79</v>
      </c>
      <c r="D19" s="54" t="s">
        <v>103</v>
      </c>
      <c r="E19" s="54" t="s">
        <v>0</v>
      </c>
      <c r="F19" s="54">
        <v>4246</v>
      </c>
      <c r="H19" s="54">
        <v>6</v>
      </c>
      <c r="I19" s="54">
        <v>117</v>
      </c>
      <c r="J19" s="54">
        <v>181</v>
      </c>
      <c r="K19" s="54">
        <v>0.70199999999999996</v>
      </c>
      <c r="L19" s="54">
        <v>8</v>
      </c>
      <c r="M19" s="54" t="s">
        <v>35</v>
      </c>
      <c r="IY19" s="54"/>
    </row>
    <row r="20" spans="2:259" ht="15" customHeight="1" x14ac:dyDescent="0.25">
      <c r="B20" s="2">
        <v>3</v>
      </c>
      <c r="C20" s="54" t="s">
        <v>79</v>
      </c>
      <c r="D20" s="54" t="s">
        <v>80</v>
      </c>
      <c r="E20" s="54" t="s">
        <v>33</v>
      </c>
      <c r="F20" s="54">
        <v>4099</v>
      </c>
      <c r="H20" s="54">
        <v>6</v>
      </c>
      <c r="I20" s="54">
        <v>129</v>
      </c>
      <c r="J20" s="54">
        <v>189</v>
      </c>
      <c r="K20" s="54">
        <v>0.68200000000000005</v>
      </c>
      <c r="L20" s="54">
        <v>6</v>
      </c>
      <c r="M20" s="54" t="s">
        <v>35</v>
      </c>
      <c r="IY20" s="54"/>
    </row>
    <row r="21" spans="2:259" ht="15" customHeight="1" x14ac:dyDescent="0.25">
      <c r="B21" s="2">
        <v>4</v>
      </c>
      <c r="C21" s="54" t="s">
        <v>81</v>
      </c>
      <c r="D21" s="54" t="s">
        <v>90</v>
      </c>
      <c r="E21" s="54" t="s">
        <v>0</v>
      </c>
      <c r="F21" s="54">
        <v>8885</v>
      </c>
      <c r="H21" s="54">
        <v>6</v>
      </c>
      <c r="I21" s="54">
        <v>129</v>
      </c>
      <c r="J21" s="54">
        <v>190</v>
      </c>
      <c r="K21" s="54">
        <v>0.67800000000000005</v>
      </c>
      <c r="L21" s="54">
        <v>5</v>
      </c>
      <c r="M21" s="54" t="s">
        <v>35</v>
      </c>
      <c r="IY21" s="54"/>
    </row>
    <row r="22" spans="2:259" ht="15" customHeight="1" x14ac:dyDescent="0.25">
      <c r="B22" s="2">
        <v>5</v>
      </c>
      <c r="C22" s="54" t="s">
        <v>82</v>
      </c>
      <c r="D22" s="54" t="s">
        <v>91</v>
      </c>
      <c r="E22" s="54" t="s">
        <v>0</v>
      </c>
      <c r="F22" s="54">
        <v>4065</v>
      </c>
      <c r="H22" s="54">
        <v>6</v>
      </c>
      <c r="I22" s="54">
        <v>130</v>
      </c>
      <c r="J22" s="54">
        <v>196</v>
      </c>
      <c r="K22" s="54">
        <v>0.66300000000000003</v>
      </c>
      <c r="L22" s="54">
        <v>6</v>
      </c>
      <c r="M22" s="54" t="s">
        <v>35</v>
      </c>
      <c r="IY22" s="54"/>
    </row>
    <row r="23" spans="2:259" ht="15" customHeight="1" x14ac:dyDescent="0.25">
      <c r="B23" s="2">
        <v>6</v>
      </c>
      <c r="C23" s="54" t="s">
        <v>84</v>
      </c>
      <c r="D23" s="54" t="s">
        <v>92</v>
      </c>
      <c r="E23" s="54" t="s">
        <v>0</v>
      </c>
      <c r="F23" s="54">
        <v>9977</v>
      </c>
      <c r="H23" s="54">
        <v>6</v>
      </c>
      <c r="I23" s="54">
        <v>119</v>
      </c>
      <c r="J23" s="54">
        <v>194</v>
      </c>
      <c r="K23" s="54">
        <v>0.61299999999999999</v>
      </c>
      <c r="L23" s="54">
        <v>5</v>
      </c>
      <c r="M23" s="54" t="s">
        <v>35</v>
      </c>
      <c r="IY23" s="54"/>
    </row>
    <row r="24" spans="2:259" ht="15" customHeight="1" x14ac:dyDescent="0.25">
      <c r="B24" s="2">
        <v>7</v>
      </c>
      <c r="C24" s="54" t="s">
        <v>85</v>
      </c>
      <c r="D24" s="54" t="s">
        <v>93</v>
      </c>
      <c r="E24" s="54" t="s">
        <v>33</v>
      </c>
      <c r="F24" s="54">
        <v>6719</v>
      </c>
      <c r="H24" s="54">
        <v>0</v>
      </c>
      <c r="I24" s="54">
        <v>90</v>
      </c>
      <c r="J24" s="54">
        <v>178</v>
      </c>
      <c r="K24" s="54">
        <v>0.505</v>
      </c>
      <c r="L24" s="54">
        <v>4</v>
      </c>
      <c r="M24" s="54" t="s">
        <v>36</v>
      </c>
      <c r="IY24" s="54"/>
    </row>
    <row r="25" spans="2:259" ht="15" customHeight="1" x14ac:dyDescent="0.25">
      <c r="B25" s="2">
        <v>8</v>
      </c>
      <c r="C25" s="54" t="s">
        <v>100</v>
      </c>
      <c r="D25" s="54" t="s">
        <v>94</v>
      </c>
      <c r="E25" s="54" t="s">
        <v>33</v>
      </c>
      <c r="F25" s="54">
        <v>9062</v>
      </c>
      <c r="H25" s="54">
        <v>2</v>
      </c>
      <c r="I25" s="54">
        <v>91</v>
      </c>
      <c r="J25" s="54">
        <v>193</v>
      </c>
      <c r="K25" s="54">
        <v>0.47099999999999997</v>
      </c>
      <c r="L25" s="54">
        <v>4</v>
      </c>
      <c r="M25" s="54" t="s">
        <v>36</v>
      </c>
      <c r="IY25" s="54"/>
    </row>
    <row r="26" spans="2:259" ht="15" customHeight="1" x14ac:dyDescent="0.25">
      <c r="B26" s="2">
        <v>9</v>
      </c>
      <c r="C26" s="54" t="s">
        <v>87</v>
      </c>
      <c r="D26" s="54" t="s">
        <v>37</v>
      </c>
      <c r="E26" s="54" t="s">
        <v>33</v>
      </c>
      <c r="F26" s="54">
        <v>6680</v>
      </c>
      <c r="H26" s="54">
        <v>2</v>
      </c>
      <c r="I26" s="54">
        <v>97</v>
      </c>
      <c r="J26" s="54">
        <v>220</v>
      </c>
      <c r="K26" s="67">
        <v>0.44</v>
      </c>
      <c r="L26" s="54">
        <v>5</v>
      </c>
      <c r="M26" s="54" t="s">
        <v>36</v>
      </c>
      <c r="IY26" s="54"/>
    </row>
    <row r="27" spans="2:259" ht="15" customHeight="1" x14ac:dyDescent="0.25">
      <c r="B27" s="2">
        <v>10</v>
      </c>
      <c r="C27" s="54" t="s">
        <v>88</v>
      </c>
      <c r="D27" s="54" t="s">
        <v>95</v>
      </c>
      <c r="E27" s="54" t="s">
        <v>33</v>
      </c>
      <c r="F27" s="54">
        <v>8669</v>
      </c>
      <c r="H27" s="54">
        <v>0</v>
      </c>
      <c r="I27" s="54">
        <v>95</v>
      </c>
      <c r="J27" s="54">
        <v>221</v>
      </c>
      <c r="K27" s="54">
        <v>0.42899999999999999</v>
      </c>
      <c r="L27" s="54">
        <v>4</v>
      </c>
      <c r="M27" s="54" t="s">
        <v>36</v>
      </c>
      <c r="IY27" s="54"/>
    </row>
    <row r="28" spans="2:259" ht="15" customHeight="1" x14ac:dyDescent="0.25">
      <c r="C28" s="54"/>
      <c r="D28" s="54"/>
      <c r="E28" s="54"/>
      <c r="F28" s="54"/>
      <c r="H28" s="54"/>
      <c r="I28" s="54"/>
      <c r="J28" s="54"/>
      <c r="K28" s="54"/>
      <c r="L28" s="54"/>
      <c r="M28" s="68"/>
    </row>
    <row r="29" spans="2:259" ht="15" customHeight="1" x14ac:dyDescent="0.25">
      <c r="C29" s="54"/>
      <c r="D29" s="54"/>
      <c r="E29" s="54"/>
      <c r="F29" s="54"/>
      <c r="G29" s="26"/>
      <c r="H29" s="54"/>
      <c r="I29" s="54"/>
      <c r="J29" s="54"/>
      <c r="K29" s="54"/>
      <c r="L29" s="54"/>
      <c r="M29" s="68"/>
    </row>
    <row r="30" spans="2:259" ht="15" customHeight="1" x14ac:dyDescent="0.25">
      <c r="C30" s="2"/>
      <c r="D30" s="3"/>
      <c r="F30" s="1"/>
      <c r="G30" s="27"/>
      <c r="H30" s="1"/>
      <c r="K30" s="2"/>
      <c r="L30" s="4"/>
      <c r="M30" s="2"/>
    </row>
    <row r="31" spans="2:259" s="5" customFormat="1" ht="5.25" customHeight="1" x14ac:dyDescent="0.25">
      <c r="D31" s="1"/>
      <c r="E31" s="1"/>
      <c r="H31" s="1"/>
      <c r="I31" s="1"/>
      <c r="J31" s="1"/>
      <c r="L31" s="2"/>
    </row>
    <row r="32" spans="2:259" s="5" customFormat="1" ht="19.5" customHeight="1" x14ac:dyDescent="0.25">
      <c r="B32" s="98" t="s">
        <v>14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</row>
    <row r="33" spans="2:14" s="5" customFormat="1" ht="3.75" customHeight="1" x14ac:dyDescent="0.25">
      <c r="D33" s="1"/>
      <c r="E33" s="1"/>
      <c r="H33" s="1"/>
      <c r="I33" s="1"/>
      <c r="J33" s="1"/>
      <c r="L33" s="2"/>
    </row>
    <row r="34" spans="2:14" ht="15" customHeight="1" x14ac:dyDescent="0.25">
      <c r="C34" s="28" t="s">
        <v>15</v>
      </c>
      <c r="D34" s="29"/>
      <c r="E34" s="28"/>
      <c r="F34" s="28"/>
    </row>
    <row r="35" spans="2:14" ht="3.75" customHeight="1" x14ac:dyDescent="0.25"/>
    <row r="36" spans="2:14" ht="15" customHeight="1" x14ac:dyDescent="0.25">
      <c r="B36" s="2">
        <v>1</v>
      </c>
      <c r="C36" s="54" t="s">
        <v>101</v>
      </c>
      <c r="D36" s="54">
        <v>8678</v>
      </c>
      <c r="E36" s="54" t="s">
        <v>33</v>
      </c>
      <c r="F36" s="99" t="s">
        <v>16</v>
      </c>
      <c r="G36" s="99"/>
      <c r="H36" s="99"/>
      <c r="I36" s="99"/>
      <c r="J36" s="99"/>
      <c r="K36" s="99"/>
      <c r="L36" s="100" t="s">
        <v>33</v>
      </c>
      <c r="M36" s="100"/>
      <c r="N36" s="3"/>
    </row>
    <row r="37" spans="2:14" ht="15" customHeight="1" x14ac:dyDescent="0.25">
      <c r="B37" s="2">
        <v>2</v>
      </c>
      <c r="C37" s="54" t="s">
        <v>102</v>
      </c>
      <c r="D37" s="54">
        <v>4246</v>
      </c>
      <c r="E37" s="54" t="s">
        <v>0</v>
      </c>
      <c r="F37" s="101" t="str">
        <f>VLOOKUP($L$36,[1]CLUBS!$D$4:$H$36,3,FALSE)</f>
        <v>Kon. Brugse B.C. - Diksmuidestraat 3B - 8000 Brugge</v>
      </c>
      <c r="G37" s="101"/>
      <c r="H37" s="101"/>
      <c r="I37" s="101"/>
      <c r="J37" s="101"/>
      <c r="K37" s="101"/>
      <c r="L37" s="101"/>
      <c r="M37" s="101"/>
      <c r="N37" s="3"/>
    </row>
    <row r="38" spans="2:14" ht="15" customHeight="1" x14ac:dyDescent="0.25">
      <c r="B38" s="2">
        <v>3</v>
      </c>
      <c r="C38" s="54" t="s">
        <v>104</v>
      </c>
      <c r="D38" s="54">
        <v>4099</v>
      </c>
      <c r="E38" s="54" t="s">
        <v>33</v>
      </c>
      <c r="F38" s="84" t="str">
        <f>CONCATENATE("Tel: ",VLOOKUP($L$36,[1]CLUBS!$D$4:$H$36,5,FALSE))</f>
        <v>Tel: 050/33.22.82</v>
      </c>
      <c r="G38" s="84"/>
      <c r="H38" s="84"/>
      <c r="I38" s="84"/>
      <c r="J38" s="84"/>
      <c r="K38" s="84"/>
      <c r="L38" s="84"/>
      <c r="M38" s="84"/>
      <c r="N38" s="3"/>
    </row>
    <row r="39" spans="2:14" ht="15" customHeight="1" x14ac:dyDescent="0.25">
      <c r="B39" s="2">
        <v>4</v>
      </c>
      <c r="C39" s="54" t="s">
        <v>105</v>
      </c>
      <c r="D39" s="54">
        <v>8885</v>
      </c>
      <c r="E39" s="54" t="s">
        <v>0</v>
      </c>
      <c r="F39" s="83" t="s">
        <v>97</v>
      </c>
      <c r="G39" s="83"/>
      <c r="H39" s="83"/>
      <c r="I39" s="83"/>
      <c r="J39" s="83"/>
      <c r="K39" s="83"/>
      <c r="L39" s="83"/>
      <c r="M39" s="83"/>
      <c r="N39" s="3"/>
    </row>
    <row r="40" spans="2:14" s="5" customFormat="1" ht="15" customHeight="1" x14ac:dyDescent="0.25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1"/>
    </row>
    <row r="41" spans="2:14" s="5" customFormat="1" ht="15" customHeight="1" x14ac:dyDescent="0.25">
      <c r="B41" s="32"/>
      <c r="C41" s="33" t="s">
        <v>17</v>
      </c>
      <c r="D41" s="34">
        <v>34</v>
      </c>
      <c r="E41" s="75" t="s">
        <v>18</v>
      </c>
      <c r="F41" s="75"/>
      <c r="G41" s="75"/>
      <c r="H41" s="57"/>
      <c r="I41" s="59"/>
      <c r="J41" s="31"/>
      <c r="K41" s="36"/>
      <c r="L41" s="1"/>
    </row>
    <row r="42" spans="2:14" s="5" customFormat="1" ht="11.25" customHeight="1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1"/>
    </row>
    <row r="43" spans="2:14" s="5" customFormat="1" ht="15" customHeight="1" x14ac:dyDescent="0.25">
      <c r="B43" s="35"/>
      <c r="C43" s="33" t="s">
        <v>19</v>
      </c>
      <c r="D43" s="80">
        <v>2.84</v>
      </c>
      <c r="E43" s="80"/>
      <c r="F43" s="81">
        <v>0.61</v>
      </c>
      <c r="G43" s="81"/>
      <c r="H43" s="80"/>
      <c r="I43" s="80"/>
      <c r="J43" s="81"/>
      <c r="K43" s="81"/>
      <c r="L43" s="66"/>
      <c r="M43" s="37"/>
    </row>
    <row r="44" spans="2:14" s="5" customFormat="1" ht="15" customHeight="1" x14ac:dyDescent="0.25">
      <c r="B44" s="35"/>
      <c r="C44" s="33" t="s">
        <v>22</v>
      </c>
      <c r="D44" s="80">
        <v>2.84</v>
      </c>
      <c r="E44" s="80"/>
      <c r="F44" s="81">
        <v>0.76400000000000001</v>
      </c>
      <c r="G44" s="81"/>
      <c r="H44" s="80"/>
      <c r="I44" s="80"/>
      <c r="J44" s="81"/>
      <c r="K44" s="81"/>
      <c r="L44" s="66"/>
      <c r="M44" s="37"/>
    </row>
    <row r="45" spans="2:14" s="5" customFormat="1" ht="15" hidden="1" customHeight="1" x14ac:dyDescent="0.25">
      <c r="B45" s="35"/>
      <c r="C45" s="33" t="s">
        <v>23</v>
      </c>
      <c r="D45" s="80" t="s">
        <v>20</v>
      </c>
      <c r="E45" s="80"/>
      <c r="F45" s="82" t="e">
        <f>VLOOKUP($D$41,[2]GEMIDDELDES!$C$5:$I$11,4,FALSE)</f>
        <v>#N/A</v>
      </c>
      <c r="G45" s="82"/>
      <c r="H45" s="80" t="s">
        <v>21</v>
      </c>
      <c r="I45" s="80"/>
      <c r="J45" s="82" t="e">
        <f>VLOOKUP($D$41,[2]GEMIDDELDES!$C$5:$I$11,7,FALSE)</f>
        <v>#N/A</v>
      </c>
      <c r="K45" s="82"/>
      <c r="L45" s="66"/>
      <c r="M45" s="37"/>
    </row>
    <row r="46" spans="2:14" s="5" customFormat="1" ht="11.25" customHeight="1" x14ac:dyDescent="0.25">
      <c r="B46" s="38"/>
      <c r="C46" s="3"/>
      <c r="D46" s="3"/>
      <c r="E46" s="3"/>
      <c r="F46" s="3"/>
      <c r="G46" s="3"/>
      <c r="H46" s="1"/>
      <c r="I46" s="4"/>
      <c r="J46" s="1"/>
      <c r="K46" s="32"/>
      <c r="L46" s="1"/>
    </row>
    <row r="47" spans="2:14" s="5" customFormat="1" ht="15" customHeight="1" x14ac:dyDescent="0.25">
      <c r="C47" s="33" t="s">
        <v>24</v>
      </c>
      <c r="D47" s="72" t="s">
        <v>41</v>
      </c>
      <c r="E47" s="72"/>
      <c r="F47" s="72"/>
      <c r="G47" s="73" t="s">
        <v>25</v>
      </c>
      <c r="H47" s="73"/>
      <c r="I47" s="73"/>
      <c r="J47" s="73"/>
      <c r="K47" s="32"/>
      <c r="L47" s="1"/>
    </row>
    <row r="48" spans="2:14" s="5" customFormat="1" ht="15" customHeight="1" x14ac:dyDescent="0.25">
      <c r="C48" s="33" t="s">
        <v>26</v>
      </c>
      <c r="D48" s="74" t="s">
        <v>98</v>
      </c>
      <c r="E48" s="74"/>
      <c r="F48" s="75" t="s">
        <v>27</v>
      </c>
      <c r="G48" s="75"/>
      <c r="H48" s="75"/>
      <c r="I48" s="76" t="s">
        <v>28</v>
      </c>
      <c r="J48" s="76"/>
      <c r="K48" s="76"/>
      <c r="L48" s="1"/>
    </row>
    <row r="49" spans="2:12" s="39" customFormat="1" ht="22.5" customHeight="1" x14ac:dyDescent="0.25">
      <c r="C49" s="40"/>
      <c r="D49" s="70" t="s">
        <v>99</v>
      </c>
      <c r="E49" s="70"/>
      <c r="F49" s="40"/>
      <c r="G49" s="40"/>
      <c r="H49" s="41"/>
      <c r="I49" s="60"/>
      <c r="J49" s="62"/>
      <c r="K49" s="42"/>
      <c r="L49" s="41"/>
    </row>
    <row r="50" spans="2:12" s="39" customFormat="1" ht="15" customHeight="1" x14ac:dyDescent="0.25">
      <c r="B50" s="77" t="s">
        <v>29</v>
      </c>
      <c r="C50" s="77"/>
      <c r="D50" s="77"/>
      <c r="E50" s="43"/>
      <c r="F50" s="43"/>
      <c r="G50" s="43"/>
      <c r="H50" s="41"/>
      <c r="I50" s="21"/>
      <c r="J50" s="21"/>
      <c r="K50" s="45"/>
      <c r="L50" s="41"/>
    </row>
    <row r="51" spans="2:12" s="39" customFormat="1" ht="15" customHeight="1" x14ac:dyDescent="0.25">
      <c r="B51" s="78" t="s">
        <v>39</v>
      </c>
      <c r="C51" s="78"/>
      <c r="D51" s="78"/>
      <c r="E51" s="78"/>
      <c r="F51" s="78"/>
      <c r="G51" s="78"/>
      <c r="H51" s="78"/>
      <c r="I51" s="41"/>
      <c r="J51" s="41"/>
      <c r="K51" s="46"/>
      <c r="L51" s="41"/>
    </row>
    <row r="52" spans="2:12" s="39" customFormat="1" ht="15" customHeight="1" x14ac:dyDescent="0.25">
      <c r="B52" s="78" t="s">
        <v>40</v>
      </c>
      <c r="C52" s="78"/>
      <c r="D52" s="78"/>
      <c r="E52" s="78"/>
      <c r="F52" s="78"/>
      <c r="G52" s="78"/>
      <c r="H52" s="78"/>
      <c r="I52" s="41"/>
      <c r="J52" s="41"/>
      <c r="K52" s="47"/>
      <c r="L52" s="41"/>
    </row>
    <row r="53" spans="2:12" s="39" customFormat="1" ht="18.75" customHeight="1" x14ac:dyDescent="0.25">
      <c r="B53" s="48"/>
      <c r="C53" s="44"/>
      <c r="D53" s="44"/>
      <c r="E53" s="44"/>
      <c r="F53" s="44"/>
      <c r="G53" s="44"/>
      <c r="H53" s="41"/>
      <c r="I53" s="41"/>
      <c r="J53" s="41"/>
      <c r="L53" s="41"/>
    </row>
    <row r="54" spans="2:12" s="39" customFormat="1" ht="15" customHeight="1" x14ac:dyDescent="0.25">
      <c r="B54" s="71" t="s">
        <v>30</v>
      </c>
      <c r="C54" s="71"/>
      <c r="D54" s="71"/>
      <c r="E54" s="71"/>
      <c r="F54" s="71"/>
      <c r="G54" s="71"/>
      <c r="H54" s="71"/>
      <c r="I54" s="41"/>
      <c r="J54" s="41"/>
      <c r="L54" s="41"/>
    </row>
    <row r="55" spans="2:12" s="39" customFormat="1" ht="15" customHeight="1" x14ac:dyDescent="0.25">
      <c r="B55" s="79" t="s">
        <v>106</v>
      </c>
      <c r="C55" s="79"/>
      <c r="D55" s="79"/>
      <c r="E55" s="79"/>
      <c r="F55" s="79"/>
      <c r="G55" s="79"/>
      <c r="H55" s="79"/>
      <c r="I55" s="41"/>
      <c r="J55" s="41"/>
      <c r="L55" s="41"/>
    </row>
    <row r="56" spans="2:12" s="39" customFormat="1" ht="15" customHeight="1" x14ac:dyDescent="0.25">
      <c r="B56" s="48"/>
      <c r="C56" s="44"/>
      <c r="D56" s="44"/>
      <c r="E56" s="44"/>
      <c r="F56" s="44"/>
      <c r="G56" s="44"/>
      <c r="H56" s="41"/>
      <c r="I56" s="41"/>
      <c r="J56" s="41"/>
      <c r="L56" s="41"/>
    </row>
    <row r="57" spans="2:12" s="39" customFormat="1" ht="15" customHeight="1" x14ac:dyDescent="0.25">
      <c r="B57" s="71" t="s">
        <v>31</v>
      </c>
      <c r="C57" s="71"/>
      <c r="D57" s="71"/>
      <c r="E57" s="71"/>
      <c r="F57" s="71"/>
      <c r="G57" s="71"/>
      <c r="H57" s="71"/>
      <c r="I57" s="41"/>
      <c r="J57" s="41"/>
      <c r="L57" s="41"/>
    </row>
    <row r="58" spans="2:12" s="39" customFormat="1" ht="18.75" customHeight="1" x14ac:dyDescent="0.25">
      <c r="B58" s="48"/>
      <c r="C58" s="44"/>
      <c r="D58" s="44"/>
      <c r="E58" s="44"/>
      <c r="F58" s="44"/>
      <c r="G58" s="44"/>
      <c r="H58" s="41"/>
      <c r="I58" s="41"/>
      <c r="J58" s="41"/>
      <c r="L58" s="41"/>
    </row>
    <row r="59" spans="2:12" s="39" customFormat="1" ht="15" customHeight="1" x14ac:dyDescent="0.25">
      <c r="B59" s="71" t="s">
        <v>32</v>
      </c>
      <c r="C59" s="71"/>
      <c r="D59" s="71"/>
      <c r="E59" s="71"/>
      <c r="F59" s="71"/>
      <c r="G59" s="71"/>
      <c r="H59" s="71"/>
      <c r="I59" s="41"/>
      <c r="J59" s="41"/>
      <c r="L59" s="41"/>
    </row>
    <row r="60" spans="2:12" s="49" customFormat="1" ht="7.5" customHeight="1" x14ac:dyDescent="0.25">
      <c r="B60" s="50"/>
      <c r="E60" s="51"/>
      <c r="F60" s="51"/>
      <c r="G60" s="51"/>
      <c r="H60" s="51"/>
      <c r="I60" s="51"/>
      <c r="J60" s="63"/>
      <c r="L60" s="51"/>
    </row>
    <row r="61" spans="2:12" ht="0" hidden="1" customHeight="1" x14ac:dyDescent="0.25"/>
    <row r="62" spans="2:12" ht="0" hidden="1" customHeight="1" x14ac:dyDescent="0.25"/>
    <row r="63" spans="2:12" ht="0" hidden="1" customHeight="1" x14ac:dyDescent="0.25"/>
    <row r="64" spans="2:12" ht="0" hidden="1" customHeight="1" x14ac:dyDescent="0.25"/>
    <row r="65" ht="0" hidden="1" customHeight="1" x14ac:dyDescent="0.25"/>
    <row r="66" ht="0" hidden="1" customHeight="1" x14ac:dyDescent="0.25"/>
  </sheetData>
  <mergeCells count="38">
    <mergeCell ref="F38:M38"/>
    <mergeCell ref="B3:M4"/>
    <mergeCell ref="B5:M6"/>
    <mergeCell ref="B7:M7"/>
    <mergeCell ref="B9:E9"/>
    <mergeCell ref="B12:C12"/>
    <mergeCell ref="J12:M12"/>
    <mergeCell ref="B14:M14"/>
    <mergeCell ref="B32:M32"/>
    <mergeCell ref="F36:K36"/>
    <mergeCell ref="L36:M36"/>
    <mergeCell ref="F37:M37"/>
    <mergeCell ref="F39:M39"/>
    <mergeCell ref="E41:G41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B59:H59"/>
    <mergeCell ref="D47:F47"/>
    <mergeCell ref="G47:J47"/>
    <mergeCell ref="D48:E48"/>
    <mergeCell ref="F48:H48"/>
    <mergeCell ref="I48:K48"/>
    <mergeCell ref="B50:D50"/>
    <mergeCell ref="B51:H51"/>
    <mergeCell ref="B52:H52"/>
    <mergeCell ref="B54:H54"/>
    <mergeCell ref="B55:H55"/>
    <mergeCell ref="B57:H57"/>
  </mergeCells>
  <conditionalFormatting sqref="M31 N29:N30 M15:M28">
    <cfRule type="containsText" dxfId="0" priority="1" operator="containsText" text="PR">
      <formula>NOT(ISERROR(SEARCH("PR",M15)))</formula>
    </cfRule>
  </conditionalFormatting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WB</vt:lpstr>
      <vt:lpstr>Resume</vt:lpstr>
      <vt:lpstr>KDF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Freddy</cp:lastModifiedBy>
  <cp:lastPrinted>2024-03-28T08:34:10Z</cp:lastPrinted>
  <dcterms:created xsi:type="dcterms:W3CDTF">2023-12-15T13:52:38Z</dcterms:created>
  <dcterms:modified xsi:type="dcterms:W3CDTF">2024-03-28T10:37:16Z</dcterms:modified>
</cp:coreProperties>
</file>