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4°band 2,30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0" i="3" l="1"/>
  <c r="B40" i="3"/>
  <c r="K36" i="3"/>
  <c r="I36" i="3"/>
  <c r="G36" i="3"/>
  <c r="F36" i="3"/>
  <c r="J35" i="3"/>
  <c r="C35" i="3"/>
  <c r="J34" i="3"/>
  <c r="C34" i="3"/>
  <c r="H33" i="3"/>
  <c r="H36" i="3" s="1"/>
  <c r="J36" i="3" s="1"/>
  <c r="C33" i="3"/>
  <c r="J32" i="3"/>
  <c r="C32" i="3"/>
  <c r="J31" i="3"/>
  <c r="C31" i="3"/>
  <c r="G28" i="3"/>
  <c r="B28" i="3"/>
  <c r="K25" i="3"/>
  <c r="I25" i="3"/>
  <c r="G25" i="3"/>
  <c r="F25" i="3"/>
  <c r="J24" i="3"/>
  <c r="C24" i="3"/>
  <c r="H23" i="3"/>
  <c r="J23" i="3" s="1"/>
  <c r="C23" i="3"/>
  <c r="J22" i="3"/>
  <c r="C22" i="3"/>
  <c r="J21" i="3"/>
  <c r="C21" i="3"/>
  <c r="J20" i="3"/>
  <c r="C20" i="3"/>
  <c r="G17" i="3"/>
  <c r="B17" i="3"/>
  <c r="K14" i="3"/>
  <c r="I14" i="3"/>
  <c r="H14" i="3"/>
  <c r="J14" i="3" s="1"/>
  <c r="G14" i="3"/>
  <c r="F14" i="3"/>
  <c r="J13" i="3"/>
  <c r="C13" i="3"/>
  <c r="J12" i="3"/>
  <c r="H12" i="3"/>
  <c r="C12" i="3"/>
  <c r="J11" i="3"/>
  <c r="C11" i="3"/>
  <c r="J10" i="3"/>
  <c r="C10" i="3"/>
  <c r="J9" i="3"/>
  <c r="C9" i="3"/>
  <c r="G6" i="3"/>
  <c r="B6" i="3"/>
  <c r="H25" i="3" l="1"/>
  <c r="J25" i="3" s="1"/>
  <c r="J33" i="3"/>
</calcChain>
</file>

<file path=xl/sharedStrings.xml><?xml version="1.0" encoding="utf-8"?>
<sst xmlns="http://schemas.openxmlformats.org/spreadsheetml/2006/main" count="44" uniqueCount="24">
  <si>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</si>
  <si>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</si>
  <si>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</si>
  <si>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</si>
  <si>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</si>
  <si>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</si>
  <si>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</si>
  <si>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</si>
  <si>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</si>
  <si>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</si>
  <si>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</si>
  <si>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</si>
  <si>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</si>
  <si>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</si>
  <si>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</si>
  <si>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</si>
  <si>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</si>
  <si>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Danny De Taeye</t>
  </si>
  <si>
    <t>Denderstreek</t>
  </si>
  <si>
    <t xml:space="preserve">                       Districtfinale 4° KLASSE BANDSTOTEN</t>
  </si>
  <si>
    <t>KBC Ons Huis</t>
  </si>
  <si>
    <t>Verwittigd Forfait</t>
  </si>
  <si>
    <r>
      <t xml:space="preserve">MERTENS Eddy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</si>
  <si>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17 &amp; 18 maart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Ons Huis).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</si>
</sst>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0" fillId="0" borderId="13" xfId="0" applyBorder="1"/>
    <xf numFmtId="0" fontId="0" fillId="0" borderId="15" xfId="0" applyBorder="1"/>
    <xf numFmtId="0" fontId="17" fillId="0" borderId="17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2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50</xdr:row>
      <xdr:rowOff>161925</xdr:rowOff>
    </xdr:from>
    <xdr:to>
      <xdr:col>12</xdr:col>
      <xdr:colOff>269875</xdr:colOff>
      <xdr:row>54</xdr:row>
      <xdr:rowOff>76200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04775" y="77343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bandstoten KB-  10 november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G60" sqref="G60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19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44">
        <v>40853</v>
      </c>
      <c r="D3" s="44"/>
      <c r="E3" s="11" t="s">
        <v>6</v>
      </c>
      <c r="F3" s="45" t="s">
        <v>20</v>
      </c>
      <c r="G3" s="45"/>
      <c r="H3" s="45"/>
      <c r="I3" s="45"/>
      <c r="J3" s="12" t="s">
        <v>7</v>
      </c>
      <c r="K3" s="46" t="s">
        <v>18</v>
      </c>
      <c r="L3" s="46"/>
      <c r="M3" s="47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VLOOKUP(L6,[1]LEDEN!A$1:E$65536,2,FALSE)</f>
        <v>MERTENS Eddy</v>
      </c>
      <c r="C6" s="18"/>
      <c r="D6" s="18"/>
      <c r="E6" s="18"/>
      <c r="F6" s="18" t="s">
        <v>9</v>
      </c>
      <c r="G6" s="20" t="str">
        <f>VLOOKUP(L6,[1]LEDEN!A$1:E$65536,3,FALSE)</f>
        <v>KOH</v>
      </c>
      <c r="H6" s="20"/>
      <c r="I6" s="18"/>
      <c r="J6" s="18"/>
      <c r="K6" s="18"/>
      <c r="L6" s="21">
        <v>2061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VLOOKUP(N9,[1]LEDEN!A$1:E$65536,2,FALSE)</f>
        <v>VAN KERCKHOVE Andre</v>
      </c>
      <c r="D9" s="28"/>
      <c r="E9" s="28"/>
      <c r="F9" s="26">
        <v>2</v>
      </c>
      <c r="G9" s="26"/>
      <c r="H9" s="26">
        <v>40</v>
      </c>
      <c r="I9" s="26">
        <v>20</v>
      </c>
      <c r="J9" s="29">
        <f t="shared" ref="J9:J14" si="0">ROUNDDOWN(H9/I9,2)</f>
        <v>2</v>
      </c>
      <c r="K9" s="26">
        <v>12</v>
      </c>
      <c r="L9" s="41"/>
      <c r="N9">
        <v>4389</v>
      </c>
    </row>
    <row r="10" spans="1:14" ht="15" customHeight="1" x14ac:dyDescent="0.25">
      <c r="B10" s="26">
        <v>2</v>
      </c>
      <c r="C10" s="27" t="str">
        <f>VLOOKUP(N10,[1]LEDEN!A$1:E$65536,2,FALSE)</f>
        <v>ROELANDT Pierre</v>
      </c>
      <c r="D10" s="28"/>
      <c r="E10" s="28"/>
      <c r="F10" s="26">
        <v>1</v>
      </c>
      <c r="G10" s="26"/>
      <c r="H10" s="26">
        <v>40</v>
      </c>
      <c r="I10" s="26">
        <v>26</v>
      </c>
      <c r="J10" s="29">
        <f t="shared" si="0"/>
        <v>1.53</v>
      </c>
      <c r="K10" s="26">
        <v>9</v>
      </c>
      <c r="L10" s="48">
        <v>1</v>
      </c>
      <c r="N10">
        <v>7469</v>
      </c>
    </row>
    <row r="11" spans="1:14" ht="15" customHeight="1" x14ac:dyDescent="0.25">
      <c r="B11" s="26">
        <v>3</v>
      </c>
      <c r="C11" s="27" t="str">
        <f>VLOOKUP(N11,[1]LEDEN!A$1:E$65536,2,FALSE)</f>
        <v>ROELANDT Pierre</v>
      </c>
      <c r="D11" s="28"/>
      <c r="E11" s="28"/>
      <c r="F11" s="26">
        <v>2</v>
      </c>
      <c r="G11" s="26"/>
      <c r="H11" s="26">
        <v>40</v>
      </c>
      <c r="I11" s="26">
        <v>15</v>
      </c>
      <c r="J11" s="29">
        <f t="shared" si="0"/>
        <v>2.66</v>
      </c>
      <c r="K11" s="26">
        <v>14</v>
      </c>
      <c r="L11" s="48"/>
      <c r="N11">
        <v>7469</v>
      </c>
    </row>
    <row r="12" spans="1:14" ht="15" hidden="1" customHeight="1" x14ac:dyDescent="0.25">
      <c r="B12" s="26">
        <v>4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8"/>
    </row>
    <row r="13" spans="1:14" ht="15" customHeight="1" x14ac:dyDescent="0.25">
      <c r="B13" s="26">
        <v>4</v>
      </c>
      <c r="C13" s="27" t="str">
        <f>VLOOKUP(N13,[1]LEDEN!A$1:E$65536,2,FALSE)</f>
        <v>VAN KERCKHOVE Andre</v>
      </c>
      <c r="D13" s="28"/>
      <c r="E13" s="28"/>
      <c r="F13" s="26">
        <v>2</v>
      </c>
      <c r="G13" s="26"/>
      <c r="H13" s="26">
        <v>40</v>
      </c>
      <c r="I13" s="26">
        <v>15</v>
      </c>
      <c r="J13" s="29">
        <f t="shared" si="0"/>
        <v>2.66</v>
      </c>
      <c r="K13" s="26">
        <v>11</v>
      </c>
      <c r="L13" s="48"/>
      <c r="N13">
        <v>4389</v>
      </c>
    </row>
    <row r="14" spans="1:14" ht="15" customHeight="1" x14ac:dyDescent="0.25">
      <c r="A14" s="30"/>
      <c r="B14" s="31"/>
      <c r="C14" s="30"/>
      <c r="D14" s="30"/>
      <c r="E14" s="30" t="s">
        <v>16</v>
      </c>
      <c r="F14" s="32">
        <f>SUM(F9:F13)</f>
        <v>7</v>
      </c>
      <c r="G14" s="32">
        <f>SUM(G9:G13)</f>
        <v>0</v>
      </c>
      <c r="H14" s="32">
        <f>SUM(H9:H13)</f>
        <v>160</v>
      </c>
      <c r="I14" s="32">
        <f>SUM(I9:I13)</f>
        <v>76</v>
      </c>
      <c r="J14" s="33">
        <f t="shared" si="0"/>
        <v>2.1</v>
      </c>
      <c r="K14" s="32">
        <f>MAX(K9:K13)</f>
        <v>14</v>
      </c>
      <c r="L14" s="42"/>
      <c r="M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8" t="s">
        <v>8</v>
      </c>
      <c r="B17" s="19" t="str">
        <f>VLOOKUP(L17,[1]LEDEN!A$1:E$65536,2,FALSE)</f>
        <v>VAN KERCKHOVE Andre</v>
      </c>
      <c r="C17" s="18"/>
      <c r="D17" s="18"/>
      <c r="E17" s="18"/>
      <c r="F17" s="18" t="s">
        <v>9</v>
      </c>
      <c r="G17" s="20" t="str">
        <f>VLOOKUP(L17,[1]LEDEN!A$1:E$65536,3,FALSE)</f>
        <v>KOH</v>
      </c>
      <c r="H17" s="20"/>
      <c r="I17" s="18"/>
      <c r="J17" s="18"/>
      <c r="K17" s="18"/>
      <c r="L17" s="21">
        <v>4389</v>
      </c>
    </row>
    <row r="18" spans="1:14" ht="6" customHeight="1" x14ac:dyDescent="0.25"/>
    <row r="19" spans="1:14" x14ac:dyDescent="0.25">
      <c r="F19" s="22" t="s">
        <v>10</v>
      </c>
      <c r="G19" s="23" t="s">
        <v>11</v>
      </c>
      <c r="H19" s="23">
        <v>2.2999999999999998</v>
      </c>
      <c r="I19" s="24" t="s">
        <v>12</v>
      </c>
      <c r="J19" s="25" t="s">
        <v>13</v>
      </c>
      <c r="K19" s="23" t="s">
        <v>14</v>
      </c>
      <c r="L19" s="23" t="s">
        <v>15</v>
      </c>
    </row>
    <row r="20" spans="1:14" x14ac:dyDescent="0.25">
      <c r="B20" s="26">
        <v>1</v>
      </c>
      <c r="C20" s="27" t="str">
        <f>VLOOKUP(N20,[1]LEDEN!A$1:E$65536,2,FALSE)</f>
        <v>MERTENS Eddy</v>
      </c>
      <c r="D20" s="28"/>
      <c r="E20" s="28"/>
      <c r="F20" s="26">
        <v>0</v>
      </c>
      <c r="G20" s="26"/>
      <c r="H20" s="26">
        <v>27</v>
      </c>
      <c r="I20" s="26">
        <v>20</v>
      </c>
      <c r="J20" s="29">
        <f t="shared" ref="J20:J25" si="1">ROUNDDOWN(H20/I20,2)</f>
        <v>1.35</v>
      </c>
      <c r="K20" s="26">
        <v>4</v>
      </c>
      <c r="L20" s="41"/>
      <c r="N20">
        <v>2061</v>
      </c>
    </row>
    <row r="21" spans="1:14" x14ac:dyDescent="0.25">
      <c r="B21" s="26">
        <v>2</v>
      </c>
      <c r="C21" s="27" t="str">
        <f>VLOOKUP(N21,[1]LEDEN!A$1:E$65536,2,FALSE)</f>
        <v>ROELANDT Pierre</v>
      </c>
      <c r="D21" s="28"/>
      <c r="E21" s="28"/>
      <c r="F21" s="26">
        <v>1</v>
      </c>
      <c r="G21" s="26"/>
      <c r="H21" s="26">
        <v>40</v>
      </c>
      <c r="I21" s="26">
        <v>20</v>
      </c>
      <c r="J21" s="29">
        <f t="shared" si="1"/>
        <v>2</v>
      </c>
      <c r="K21" s="26">
        <v>9</v>
      </c>
      <c r="L21" s="48">
        <v>2</v>
      </c>
      <c r="N21">
        <v>7469</v>
      </c>
    </row>
    <row r="22" spans="1:14" x14ac:dyDescent="0.25">
      <c r="B22" s="26">
        <v>3</v>
      </c>
      <c r="C22" s="27" t="str">
        <f>VLOOKUP(N22,[1]LEDEN!A$1:E$65536,2,FALSE)</f>
        <v>ROELANDT Pierre</v>
      </c>
      <c r="D22" s="28"/>
      <c r="E22" s="28"/>
      <c r="F22" s="26">
        <v>2</v>
      </c>
      <c r="G22" s="26"/>
      <c r="H22" s="26">
        <v>40</v>
      </c>
      <c r="I22" s="26">
        <v>24</v>
      </c>
      <c r="J22" s="29">
        <f t="shared" si="1"/>
        <v>1.66</v>
      </c>
      <c r="K22" s="26">
        <v>12</v>
      </c>
      <c r="L22" s="48"/>
      <c r="N22">
        <v>7469</v>
      </c>
    </row>
    <row r="23" spans="1:14" hidden="1" x14ac:dyDescent="0.25">
      <c r="B23" s="26"/>
      <c r="C23" s="27" t="e">
        <f>VLOOKUP(N23,[1]LEDEN!A$1:E$65536,2,FALSE)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8"/>
    </row>
    <row r="24" spans="1:14" x14ac:dyDescent="0.25">
      <c r="B24" s="26">
        <v>4</v>
      </c>
      <c r="C24" s="27" t="str">
        <f>VLOOKUP(N24,[1]LEDEN!A$1:E$65536,2,FALSE)</f>
        <v>MERTENS Eddy</v>
      </c>
      <c r="D24" s="28"/>
      <c r="E24" s="28"/>
      <c r="F24" s="26">
        <v>0</v>
      </c>
      <c r="G24" s="26"/>
      <c r="H24" s="26">
        <v>34</v>
      </c>
      <c r="I24" s="26">
        <v>15</v>
      </c>
      <c r="J24" s="29">
        <f t="shared" si="1"/>
        <v>2.2599999999999998</v>
      </c>
      <c r="K24" s="26">
        <v>9</v>
      </c>
      <c r="L24" s="48"/>
      <c r="N24">
        <v>2061</v>
      </c>
    </row>
    <row r="25" spans="1:14" x14ac:dyDescent="0.25">
      <c r="A25" s="30"/>
      <c r="B25" s="31"/>
      <c r="C25" s="30"/>
      <c r="D25" s="30"/>
      <c r="E25" s="30" t="s">
        <v>16</v>
      </c>
      <c r="F25" s="32">
        <f>SUM(F20:F24)</f>
        <v>3</v>
      </c>
      <c r="G25" s="32">
        <f>SUM(G20:G24)</f>
        <v>0</v>
      </c>
      <c r="H25" s="32">
        <f>SUM(H20:H24)</f>
        <v>141</v>
      </c>
      <c r="I25" s="32">
        <f>SUM(I20:I24)</f>
        <v>79</v>
      </c>
      <c r="J25" s="33">
        <f t="shared" si="1"/>
        <v>1.78</v>
      </c>
      <c r="K25" s="32">
        <f>MAX(K20:K24)</f>
        <v>12</v>
      </c>
      <c r="L25" s="42"/>
    </row>
    <row r="26" spans="1:14" ht="7.5" customHeight="1" thickBot="1" x14ac:dyDescent="0.3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4" ht="3.75" customHeight="1" x14ac:dyDescent="0.25"/>
    <row r="28" spans="1:14" x14ac:dyDescent="0.25">
      <c r="A28" s="18" t="s">
        <v>8</v>
      </c>
      <c r="B28" s="19" t="str">
        <f>VLOOKUP(L28,[1]LEDEN!A$1:E$65536,2,FALSE)</f>
        <v>ROELANDT Pierre</v>
      </c>
      <c r="C28" s="18"/>
      <c r="D28" s="18"/>
      <c r="E28" s="18"/>
      <c r="F28" s="18" t="s">
        <v>9</v>
      </c>
      <c r="G28" s="20" t="str">
        <f>VLOOKUP(L28,[1]LEDEN!A$1:E$65536,3,FALSE)</f>
        <v>SMA</v>
      </c>
      <c r="H28" s="20"/>
      <c r="I28" s="18"/>
      <c r="J28" s="18"/>
      <c r="K28" s="18"/>
      <c r="L28" s="21">
        <v>7469</v>
      </c>
    </row>
    <row r="29" spans="1:14" ht="7.5" customHeight="1" x14ac:dyDescent="0.25"/>
    <row r="30" spans="1:14" x14ac:dyDescent="0.25">
      <c r="F30" s="22" t="s">
        <v>10</v>
      </c>
      <c r="G30" s="23" t="s">
        <v>11</v>
      </c>
      <c r="H30" s="23">
        <v>2.2999999999999998</v>
      </c>
      <c r="I30" s="24" t="s">
        <v>12</v>
      </c>
      <c r="J30" s="25" t="s">
        <v>13</v>
      </c>
      <c r="K30" s="23" t="s">
        <v>14</v>
      </c>
      <c r="L30" s="23" t="s">
        <v>15</v>
      </c>
    </row>
    <row r="31" spans="1:14" x14ac:dyDescent="0.25">
      <c r="B31" s="26">
        <v>1</v>
      </c>
      <c r="C31" s="27" t="str">
        <f>VLOOKUP(N31,[1]LEDEN!A$1:E$65536,2,FALSE)</f>
        <v>VAN KERCKHOVE Andre</v>
      </c>
      <c r="D31" s="28"/>
      <c r="E31" s="28"/>
      <c r="F31" s="26">
        <v>1</v>
      </c>
      <c r="G31" s="26"/>
      <c r="H31" s="26">
        <v>40</v>
      </c>
      <c r="I31" s="26">
        <v>20</v>
      </c>
      <c r="J31" s="29">
        <f t="shared" ref="J31:J36" si="2">ROUNDDOWN(H31/I31,2)</f>
        <v>2</v>
      </c>
      <c r="K31" s="26">
        <v>6</v>
      </c>
      <c r="L31" s="41"/>
      <c r="N31">
        <v>4389</v>
      </c>
    </row>
    <row r="32" spans="1:14" x14ac:dyDescent="0.25">
      <c r="B32" s="26">
        <v>2</v>
      </c>
      <c r="C32" s="27" t="str">
        <f>VLOOKUP(N32,[1]LEDEN!A$1:E$65536,2,FALSE)</f>
        <v>MERTENS Eddy</v>
      </c>
      <c r="D32" s="28"/>
      <c r="E32" s="28"/>
      <c r="F32" s="26">
        <v>1</v>
      </c>
      <c r="G32" s="26"/>
      <c r="H32" s="26">
        <v>40</v>
      </c>
      <c r="I32" s="26">
        <v>26</v>
      </c>
      <c r="J32" s="29">
        <f t="shared" si="2"/>
        <v>1.53</v>
      </c>
      <c r="K32" s="26">
        <v>7</v>
      </c>
      <c r="L32" s="48">
        <v>3</v>
      </c>
      <c r="N32">
        <v>2061</v>
      </c>
    </row>
    <row r="33" spans="1:14" hidden="1" x14ac:dyDescent="0.25">
      <c r="B33" s="26">
        <v>3</v>
      </c>
      <c r="C33" s="27" t="e">
        <f>VLOOKUP(N33,[1]LEDEN!A$1:E$65536,2,FALSE)</f>
        <v>#N/A</v>
      </c>
      <c r="D33" s="28"/>
      <c r="E33" s="28"/>
      <c r="F33" s="26"/>
      <c r="G33" s="26"/>
      <c r="H33" s="26">
        <f>G33/8*7</f>
        <v>0</v>
      </c>
      <c r="I33" s="26"/>
      <c r="J33" s="29" t="e">
        <f t="shared" si="2"/>
        <v>#DIV/0!</v>
      </c>
      <c r="K33" s="26"/>
      <c r="L33" s="48"/>
    </row>
    <row r="34" spans="1:14" x14ac:dyDescent="0.25">
      <c r="B34" s="26">
        <v>3</v>
      </c>
      <c r="C34" s="27" t="str">
        <f>VLOOKUP(N34,[1]LEDEN!A$1:E$65536,2,FALSE)</f>
        <v>VAN KERCKHOVE Andre</v>
      </c>
      <c r="D34" s="28"/>
      <c r="E34" s="28"/>
      <c r="F34" s="26">
        <v>0</v>
      </c>
      <c r="G34" s="26"/>
      <c r="H34" s="26">
        <v>30</v>
      </c>
      <c r="I34" s="26">
        <v>24</v>
      </c>
      <c r="J34" s="29">
        <f t="shared" si="2"/>
        <v>1.25</v>
      </c>
      <c r="K34" s="26">
        <v>6</v>
      </c>
      <c r="L34" s="48"/>
      <c r="N34">
        <v>4389</v>
      </c>
    </row>
    <row r="35" spans="1:14" x14ac:dyDescent="0.25">
      <c r="B35" s="26">
        <v>4</v>
      </c>
      <c r="C35" s="27" t="str">
        <f>VLOOKUP(N35,[1]LEDEN!A$1:E$65536,2,FALSE)</f>
        <v>MERTENS Eddy</v>
      </c>
      <c r="D35" s="28"/>
      <c r="E35" s="28"/>
      <c r="F35" s="26">
        <v>0</v>
      </c>
      <c r="G35" s="26"/>
      <c r="H35" s="26">
        <v>34</v>
      </c>
      <c r="I35" s="26">
        <v>15</v>
      </c>
      <c r="J35" s="29">
        <f t="shared" si="2"/>
        <v>2.2599999999999998</v>
      </c>
      <c r="K35" s="26">
        <v>7</v>
      </c>
      <c r="L35" s="48"/>
      <c r="N35">
        <v>2061</v>
      </c>
    </row>
    <row r="36" spans="1:14" x14ac:dyDescent="0.25">
      <c r="A36" s="30"/>
      <c r="B36" s="31"/>
      <c r="C36" s="30"/>
      <c r="D36" s="30"/>
      <c r="E36" s="30" t="s">
        <v>16</v>
      </c>
      <c r="F36" s="32">
        <f>SUM(F31:F35)</f>
        <v>2</v>
      </c>
      <c r="G36" s="32">
        <f>SUM(G31:G35)</f>
        <v>0</v>
      </c>
      <c r="H36" s="32">
        <f>SUM(H31:H35)</f>
        <v>144</v>
      </c>
      <c r="I36" s="32">
        <f>SUM(I31:I35)</f>
        <v>85</v>
      </c>
      <c r="J36" s="33">
        <f t="shared" si="2"/>
        <v>1.69</v>
      </c>
      <c r="K36" s="32">
        <f>MAX(K31:K35)</f>
        <v>7</v>
      </c>
      <c r="L36" s="42"/>
    </row>
    <row r="37" spans="1:14" ht="6.75" customHeight="1" thickBot="1" x14ac:dyDescent="0.3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4" ht="6" customHeight="1" x14ac:dyDescent="0.25"/>
    <row r="40" spans="1:14" x14ac:dyDescent="0.25">
      <c r="A40" s="18" t="s">
        <v>8</v>
      </c>
      <c r="B40" s="19" t="str">
        <f>VLOOKUP(L40,[1]LEDEN!A$1:E$65536,2,FALSE)</f>
        <v>LABIE Dirk</v>
      </c>
      <c r="C40" s="18"/>
      <c r="D40" s="18"/>
      <c r="E40" s="18"/>
      <c r="F40" s="18" t="s">
        <v>9</v>
      </c>
      <c r="G40" s="20" t="str">
        <f>VLOOKUP(L40,[1]LEDEN!A$1:E$65536,3,FALSE)</f>
        <v>KOH</v>
      </c>
      <c r="H40" s="20"/>
      <c r="I40" s="18"/>
      <c r="J40" s="18"/>
      <c r="K40" s="18"/>
      <c r="L40" s="21">
        <v>4359</v>
      </c>
    </row>
    <row r="41" spans="1:14" ht="15.75" x14ac:dyDescent="0.25">
      <c r="D41" s="43" t="s">
        <v>21</v>
      </c>
      <c r="E41" s="43"/>
      <c r="F41" s="43"/>
      <c r="G41" s="43"/>
      <c r="H41" s="43"/>
      <c r="I41" s="43"/>
    </row>
    <row r="42" spans="1:14" ht="3.75" customHeight="1" thickBot="1" x14ac:dyDescent="0.3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4" ht="14.25" customHeight="1" x14ac:dyDescent="0.25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4" x14ac:dyDescent="0.25">
      <c r="C44" s="37" t="s">
        <v>17</v>
      </c>
      <c r="D44" s="38"/>
      <c r="E44" s="38"/>
      <c r="F44" s="38"/>
      <c r="G44" s="17"/>
      <c r="H44" s="17"/>
      <c r="I44" s="17"/>
      <c r="J44" s="17"/>
      <c r="K44" s="17"/>
    </row>
    <row r="45" spans="1:14" x14ac:dyDescent="0.25">
      <c r="F45" s="17"/>
      <c r="G45" s="17"/>
      <c r="H45" s="17"/>
      <c r="I45" s="17"/>
      <c r="J45" s="17"/>
      <c r="K45" s="17"/>
    </row>
    <row r="48" spans="1:14" ht="15.75" x14ac:dyDescent="0.25">
      <c r="C48" s="39" t="s">
        <v>22</v>
      </c>
      <c r="D48" s="39"/>
      <c r="E48" s="39"/>
      <c r="F48" s="39"/>
      <c r="G48" s="39"/>
      <c r="H48" s="39"/>
      <c r="I48" s="39"/>
      <c r="J48" s="39"/>
      <c r="K48" s="40"/>
    </row>
    <row r="49" spans="3:11" ht="15.75" x14ac:dyDescent="0.25">
      <c r="C49" s="39" t="s">
        <v>23</v>
      </c>
      <c r="D49" s="39"/>
      <c r="E49" s="39"/>
      <c r="F49" s="39"/>
      <c r="G49" s="39"/>
      <c r="H49" s="39"/>
      <c r="I49" s="39"/>
      <c r="J49" s="39"/>
      <c r="K49" s="40"/>
    </row>
  </sheetData>
  <mergeCells count="7">
    <mergeCell ref="D41:I4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2012-01-24T15:06:25Z</dcterms:modified>
</cp:coreProperties>
</file>