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2035" windowHeight="9525"/>
  </bookViews>
  <sheets>
    <sheet name="5° DRIEBANDEN MB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40" i="1" l="1"/>
  <c r="B40" i="1"/>
  <c r="K36" i="1"/>
  <c r="I36" i="1"/>
  <c r="G36" i="1"/>
  <c r="F36" i="1"/>
  <c r="H35" i="1"/>
  <c r="H36" i="1" s="1"/>
  <c r="C35" i="1"/>
  <c r="J34" i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H25" i="1" s="1"/>
  <c r="C24" i="1"/>
  <c r="J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H14" i="1" s="1"/>
  <c r="C13" i="1"/>
  <c r="J12" i="1"/>
  <c r="C12" i="1"/>
  <c r="J11" i="1"/>
  <c r="C11" i="1"/>
  <c r="J10" i="1"/>
  <c r="C10" i="1"/>
  <c r="J9" i="1"/>
  <c r="C9" i="1"/>
  <c r="G6" i="1"/>
  <c r="B6" i="1"/>
  <c r="J36" i="1" l="1"/>
  <c r="J14" i="1"/>
  <c r="J25" i="1"/>
  <c r="J13" i="1"/>
  <c r="J24" i="1"/>
  <c r="J35" i="1"/>
</calcChain>
</file>

<file path=xl/sharedStrings.xml><?xml version="1.0" encoding="utf-8"?>
<sst xmlns="http://schemas.openxmlformats.org/spreadsheetml/2006/main" count="57" uniqueCount="27">
  <si>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</si>
  <si>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</si>
  <si>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</si>
  <si>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</si>
  <si>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DRIEBANDEN</t>
  </si>
  <si>
    <t>MATCH</t>
  </si>
  <si>
    <t>datum:</t>
  </si>
  <si>
    <t>26 &amp; 27/01/2013</t>
  </si>
  <si>
    <t>Lokaal:</t>
  </si>
  <si>
    <t>KBC Ons Huis</t>
  </si>
  <si>
    <t xml:space="preserve">District : </t>
  </si>
  <si>
    <t>DENDERSTREEK</t>
  </si>
  <si>
    <t xml:space="preserve">Speler: </t>
  </si>
  <si>
    <t>Club:</t>
  </si>
  <si>
    <t>P.M.</t>
  </si>
  <si>
    <t>Caram:</t>
  </si>
  <si>
    <t>MB</t>
  </si>
  <si>
    <t>Beurten</t>
  </si>
  <si>
    <t>Gemiddelde</t>
  </si>
  <si>
    <t>Serie</t>
  </si>
  <si>
    <t>Pl.</t>
  </si>
  <si>
    <t>Totaal</t>
  </si>
  <si>
    <t>HNS</t>
  </si>
  <si>
    <t>FF OP 2° DAG</t>
  </si>
  <si>
    <t>Wedstrijdleiding: Nico Mangelinckx</t>
  </si>
  <si>
    <r>
      <t xml:space="preserve">DE BECK Clery (KOH)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</si>
  <si>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6 &amp; 7 april 2013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Zuid-West Vlaanderen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</si>
</sst>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6"/>
      <color theme="1"/>
      <name val="Calibri"/>
      <family val="2"/>
      <scheme val="minor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 applyBorder="1"/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quotePrefix="1" applyFont="1" applyBorder="1"/>
    <xf numFmtId="0" fontId="11" fillId="0" borderId="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15" fillId="0" borderId="0" xfId="0" applyNumberFormat="1" applyFont="1" applyAlignment="1"/>
    <xf numFmtId="49" fontId="3" fillId="0" borderId="0" xfId="0" applyNumberFormat="1" applyFont="1" applyAlignment="1"/>
    <xf numFmtId="49" fontId="16" fillId="0" borderId="0" xfId="0" applyNumberFormat="1" applyFont="1"/>
    <xf numFmtId="49" fontId="0" fillId="0" borderId="0" xfId="0" applyNumberFormat="1"/>
    <xf numFmtId="49" fontId="7" fillId="0" borderId="0" xfId="0" applyNumberFormat="1" applyFont="1"/>
    <xf numFmtId="49" fontId="13" fillId="0" borderId="0" xfId="0" applyNumberFormat="1" applyFont="1" applyAlignment="1">
      <alignment horizontal="left"/>
    </xf>
    <xf numFmtId="49" fontId="17" fillId="0" borderId="0" xfId="0" applyNumberFormat="1" applyFont="1"/>
    <xf numFmtId="49" fontId="1" fillId="0" borderId="0" xfId="0" applyNumberFormat="1" applyFont="1"/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9" fillId="2" borderId="10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58</xdr:row>
      <xdr:rowOff>28575</xdr:rowOff>
    </xdr:from>
    <xdr:to>
      <xdr:col>12</xdr:col>
      <xdr:colOff>317500</xdr:colOff>
      <xdr:row>61</xdr:row>
      <xdr:rowOff>133350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152400" y="9324975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5° klasse DRIEBANDEN MB-  31 januari 2013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uitslagen%20districtfinales%202012-2013/uitslag%20districtfinales%20driebanden%20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 xml:space="preserve"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 xml:space="preserve"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 xml:space="preserve"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 xml:space="preserve"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 xml:space="preserve">VR </v>
          </cell>
        </row>
        <row r="510">
          <cell r="A510">
            <v>7019</v>
          </cell>
          <cell r="B510" t="str">
            <v>VERMEERSCH Raf</v>
          </cell>
          <cell r="C510" t="str">
            <v xml:space="preserve">VR </v>
          </cell>
        </row>
        <row r="511">
          <cell r="A511">
            <v>8735</v>
          </cell>
          <cell r="B511" t="str">
            <v>VAN DEN BUVERIE Eric</v>
          </cell>
          <cell r="C511" t="str">
            <v xml:space="preserve">VR </v>
          </cell>
        </row>
        <row r="512">
          <cell r="A512">
            <v>7288</v>
          </cell>
          <cell r="B512" t="str">
            <v>HURTEKANT Luc</v>
          </cell>
          <cell r="C512" t="str">
            <v xml:space="preserve">VR </v>
          </cell>
        </row>
        <row r="513">
          <cell r="A513">
            <v>9079</v>
          </cell>
          <cell r="B513" t="str">
            <v>HIMPE Jean</v>
          </cell>
          <cell r="C513" t="str">
            <v xml:space="preserve">VR </v>
          </cell>
        </row>
        <row r="514">
          <cell r="A514">
            <v>9080</v>
          </cell>
          <cell r="B514" t="str">
            <v>VANKEISBILCK Alex</v>
          </cell>
          <cell r="C514" t="str">
            <v xml:space="preserve"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 xml:space="preserve"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 xml:space="preserve"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view="pageBreakPreview" zoomScale="60" zoomScaleNormal="100" workbookViewId="0">
      <selection activeCell="J51" sqref="J51:M51"/>
    </sheetView>
  </sheetViews>
  <sheetFormatPr defaultRowHeight="15" x14ac:dyDescent="0.25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4" ht="3.75" customHeight="1" x14ac:dyDescent="0.25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5"/>
    <row r="6" spans="1:14" x14ac:dyDescent="0.25">
      <c r="A6" s="22" t="s">
        <v>12</v>
      </c>
      <c r="B6" s="23" t="str">
        <f>VLOOKUP(L6,[1]LEDEN!A$1:E$65536,2,FALSE)</f>
        <v>DE BECK Clery</v>
      </c>
      <c r="C6" s="22"/>
      <c r="D6" s="22"/>
      <c r="E6" s="22"/>
      <c r="F6" s="22" t="s">
        <v>13</v>
      </c>
      <c r="G6" s="24" t="str">
        <f>VLOOKUP(L6,[1]LEDEN!A$1:E$65536,3,FALSE)</f>
        <v>KOH</v>
      </c>
      <c r="H6" s="24"/>
      <c r="I6" s="22"/>
      <c r="J6" s="22"/>
      <c r="K6" s="22"/>
      <c r="L6" s="25">
        <v>9063</v>
      </c>
    </row>
    <row r="7" spans="1:14" ht="6" customHeight="1" x14ac:dyDescent="0.25"/>
    <row r="8" spans="1:14" x14ac:dyDescent="0.25">
      <c r="F8" s="26" t="s">
        <v>14</v>
      </c>
      <c r="G8" s="27" t="s">
        <v>15</v>
      </c>
      <c r="H8" s="72" t="s">
        <v>16</v>
      </c>
      <c r="I8" s="28" t="s">
        <v>17</v>
      </c>
      <c r="J8" s="29" t="s">
        <v>18</v>
      </c>
      <c r="K8" s="27" t="s">
        <v>19</v>
      </c>
      <c r="L8" s="27" t="s">
        <v>20</v>
      </c>
    </row>
    <row r="9" spans="1:14" ht="15" customHeight="1" x14ac:dyDescent="0.25">
      <c r="B9" s="30">
        <v>1</v>
      </c>
      <c r="C9" s="31" t="str">
        <f>VLOOKUP(N9,[1]LEDEN!A$1:E$65536,2,FALSE)</f>
        <v>DE SCHRIJVER François</v>
      </c>
      <c r="D9" s="32"/>
      <c r="E9" s="32"/>
      <c r="F9" s="30">
        <v>0</v>
      </c>
      <c r="G9" s="30"/>
      <c r="H9" s="30">
        <v>14</v>
      </c>
      <c r="I9" s="30">
        <v>46</v>
      </c>
      <c r="J9" s="33">
        <f t="shared" ref="J9:J14" si="0">ROUNDDOWN(H9/I9,3)</f>
        <v>0.30399999999999999</v>
      </c>
      <c r="K9" s="30">
        <v>2</v>
      </c>
      <c r="L9" s="34"/>
      <c r="N9">
        <v>8752</v>
      </c>
    </row>
    <row r="10" spans="1:14" ht="15" customHeight="1" x14ac:dyDescent="0.25">
      <c r="B10" s="30">
        <v>2</v>
      </c>
      <c r="C10" s="31" t="str">
        <f>VLOOKUP(N10,[1]LEDEN!A$1:E$65536,2,FALSE)</f>
        <v>LOOS Leo</v>
      </c>
      <c r="D10" s="32"/>
      <c r="E10" s="32"/>
      <c r="F10" s="30">
        <v>2</v>
      </c>
      <c r="G10" s="30"/>
      <c r="H10" s="30">
        <v>15</v>
      </c>
      <c r="I10" s="30">
        <v>29</v>
      </c>
      <c r="J10" s="33">
        <f t="shared" si="0"/>
        <v>0.51700000000000002</v>
      </c>
      <c r="K10" s="30">
        <v>2</v>
      </c>
      <c r="L10" s="35">
        <v>1</v>
      </c>
      <c r="N10">
        <v>7054</v>
      </c>
    </row>
    <row r="11" spans="1:14" ht="15" customHeight="1" x14ac:dyDescent="0.25">
      <c r="B11" s="30">
        <v>3</v>
      </c>
      <c r="C11" s="31" t="str">
        <f>VLOOKUP(N11,[1]LEDEN!A$1:E$65536,2,FALSE)</f>
        <v>DE SCHRIJVER François</v>
      </c>
      <c r="D11" s="32"/>
      <c r="E11" s="32"/>
      <c r="F11" s="30">
        <v>2</v>
      </c>
      <c r="G11" s="30"/>
      <c r="H11" s="30">
        <v>15</v>
      </c>
      <c r="I11" s="30">
        <v>53</v>
      </c>
      <c r="J11" s="33">
        <f t="shared" si="0"/>
        <v>0.28299999999999997</v>
      </c>
      <c r="K11" s="30">
        <v>4</v>
      </c>
      <c r="L11" s="35"/>
      <c r="N11">
        <v>8752</v>
      </c>
    </row>
    <row r="12" spans="1:14" ht="15" customHeight="1" x14ac:dyDescent="0.25">
      <c r="B12" s="30">
        <v>4</v>
      </c>
      <c r="C12" s="31" t="str">
        <f>VLOOKUP(N12,[1]LEDEN!A$1:E$65536,2,FALSE)</f>
        <v>LOOS Leo</v>
      </c>
      <c r="D12" s="32"/>
      <c r="E12" s="32"/>
      <c r="F12" s="30">
        <v>2</v>
      </c>
      <c r="G12" s="30"/>
      <c r="H12" s="30">
        <v>15</v>
      </c>
      <c r="I12" s="30">
        <v>34</v>
      </c>
      <c r="J12" s="33">
        <f t="shared" si="0"/>
        <v>0.441</v>
      </c>
      <c r="K12" s="30">
        <v>2</v>
      </c>
      <c r="L12" s="35"/>
      <c r="N12">
        <v>7054</v>
      </c>
    </row>
    <row r="13" spans="1:14" ht="15" hidden="1" customHeight="1" x14ac:dyDescent="0.25">
      <c r="B13" s="30">
        <v>5</v>
      </c>
      <c r="C13" s="31" t="e">
        <f>VLOOKUP(N13,[1]LEDEN!A$1:E$65536,2,FALSE)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4" ht="15" customHeight="1" x14ac:dyDescent="0.25">
      <c r="A14" s="36"/>
      <c r="B14" s="37"/>
      <c r="C14" s="38"/>
      <c r="D14" s="36"/>
      <c r="E14" s="36" t="s">
        <v>21</v>
      </c>
      <c r="F14" s="39">
        <f>SUM(F9:F13)</f>
        <v>6</v>
      </c>
      <c r="G14" s="39">
        <f>SUM(G9:G13)</f>
        <v>0</v>
      </c>
      <c r="H14" s="39">
        <f>SUM(H9:H13)</f>
        <v>59</v>
      </c>
      <c r="I14" s="39">
        <f>SUM(I9:I13)</f>
        <v>162</v>
      </c>
      <c r="J14" s="40">
        <f t="shared" si="0"/>
        <v>0.36399999999999999</v>
      </c>
      <c r="K14" s="39">
        <f>MAX(K9:K13)</f>
        <v>4</v>
      </c>
      <c r="L14" s="41"/>
      <c r="M14" s="42"/>
    </row>
    <row r="15" spans="1:14" ht="8.25" customHeight="1" thickBot="1" x14ac:dyDescent="0.3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4" ht="7.5" customHeight="1" x14ac:dyDescent="0.25"/>
    <row r="17" spans="1:14" x14ac:dyDescent="0.25">
      <c r="A17" s="22" t="s">
        <v>12</v>
      </c>
      <c r="B17" s="23" t="str">
        <f>VLOOKUP(L17,[1]LEDEN!A$1:E$65536,2,FALSE)</f>
        <v>LOOS Leo</v>
      </c>
      <c r="C17" s="22"/>
      <c r="D17" s="22"/>
      <c r="E17" s="22" t="s">
        <v>22</v>
      </c>
      <c r="F17" s="22" t="s">
        <v>13</v>
      </c>
      <c r="G17" s="24" t="str">
        <f>VLOOKUP(L17,[1]LEDEN!A$1:E$65536,3,FALSE)</f>
        <v>STER</v>
      </c>
      <c r="H17" s="24"/>
      <c r="I17" s="22"/>
      <c r="J17" s="22"/>
      <c r="K17" s="22"/>
      <c r="L17" s="25">
        <v>7054</v>
      </c>
    </row>
    <row r="18" spans="1:14" ht="6" customHeight="1" x14ac:dyDescent="0.25"/>
    <row r="19" spans="1:14" x14ac:dyDescent="0.25">
      <c r="F19" s="26" t="s">
        <v>14</v>
      </c>
      <c r="G19" s="27" t="s">
        <v>15</v>
      </c>
      <c r="H19" s="72" t="s">
        <v>16</v>
      </c>
      <c r="I19" s="28" t="s">
        <v>17</v>
      </c>
      <c r="J19" s="29" t="s">
        <v>18</v>
      </c>
      <c r="K19" s="27" t="s">
        <v>19</v>
      </c>
      <c r="L19" s="27" t="s">
        <v>20</v>
      </c>
    </row>
    <row r="20" spans="1:14" x14ac:dyDescent="0.25">
      <c r="B20" s="30">
        <v>1</v>
      </c>
      <c r="C20" s="31" t="str">
        <f>VLOOKUP(N20,[1]LEDEN!A$1:E$65536,2,FALSE)</f>
        <v>DE SCHRIJVER François</v>
      </c>
      <c r="D20" s="32"/>
      <c r="E20" s="32"/>
      <c r="F20" s="30">
        <v>2</v>
      </c>
      <c r="G20" s="30"/>
      <c r="H20" s="30">
        <v>15</v>
      </c>
      <c r="I20" s="30">
        <v>85</v>
      </c>
      <c r="J20" s="33">
        <f t="shared" ref="J20:J25" si="1">ROUNDDOWN(H20/I20,3)</f>
        <v>0.17599999999999999</v>
      </c>
      <c r="K20" s="30">
        <v>2</v>
      </c>
      <c r="L20" s="34"/>
      <c r="N20">
        <v>8752</v>
      </c>
    </row>
    <row r="21" spans="1:14" x14ac:dyDescent="0.25">
      <c r="B21" s="30">
        <v>2</v>
      </c>
      <c r="C21" s="31" t="str">
        <f>VLOOKUP(N21,[1]LEDEN!A$1:E$65536,2,FALSE)</f>
        <v>DE BECK Clery</v>
      </c>
      <c r="D21" s="32"/>
      <c r="E21" s="32"/>
      <c r="F21" s="30">
        <v>0</v>
      </c>
      <c r="G21" s="30"/>
      <c r="H21" s="30">
        <v>6</v>
      </c>
      <c r="I21" s="30">
        <v>29</v>
      </c>
      <c r="J21" s="33">
        <f t="shared" si="1"/>
        <v>0.20599999999999999</v>
      </c>
      <c r="K21" s="30">
        <v>2</v>
      </c>
      <c r="L21" s="35">
        <v>2</v>
      </c>
      <c r="N21">
        <v>9063</v>
      </c>
    </row>
    <row r="22" spans="1:14" x14ac:dyDescent="0.25">
      <c r="B22" s="30">
        <v>3</v>
      </c>
      <c r="C22" s="31" t="str">
        <f>VLOOKUP(N22,[1]LEDEN!A$1:E$65536,2,FALSE)</f>
        <v>DE SCHRIJVER François</v>
      </c>
      <c r="D22" s="32"/>
      <c r="E22" s="32"/>
      <c r="F22" s="30">
        <v>2</v>
      </c>
      <c r="G22" s="30"/>
      <c r="H22" s="30">
        <v>15</v>
      </c>
      <c r="I22" s="30">
        <v>75</v>
      </c>
      <c r="J22" s="33">
        <f t="shared" si="1"/>
        <v>0.2</v>
      </c>
      <c r="K22" s="30">
        <v>3</v>
      </c>
      <c r="L22" s="35"/>
      <c r="N22">
        <v>8752</v>
      </c>
    </row>
    <row r="23" spans="1:14" x14ac:dyDescent="0.25">
      <c r="B23" s="30">
        <v>4</v>
      </c>
      <c r="C23" s="31" t="str">
        <f>VLOOKUP(N23,[1]LEDEN!A$1:E$65536,2,FALSE)</f>
        <v>DE BECK Clery</v>
      </c>
      <c r="D23" s="32"/>
      <c r="E23" s="32"/>
      <c r="F23" s="30">
        <v>0</v>
      </c>
      <c r="G23" s="30"/>
      <c r="H23" s="30">
        <v>8</v>
      </c>
      <c r="I23" s="30">
        <v>34</v>
      </c>
      <c r="J23" s="33">
        <f t="shared" si="1"/>
        <v>0.23499999999999999</v>
      </c>
      <c r="K23" s="30">
        <v>2</v>
      </c>
      <c r="L23" s="35"/>
      <c r="N23">
        <v>9063</v>
      </c>
    </row>
    <row r="24" spans="1:14" hidden="1" x14ac:dyDescent="0.25">
      <c r="B24" s="30"/>
      <c r="C24" s="31" t="e">
        <f>VLOOKUP(N24,[1]LEDEN!A$1:E$65536,2,FALSE)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4" x14ac:dyDescent="0.25">
      <c r="A25" s="36"/>
      <c r="B25" s="37"/>
      <c r="C25" s="38"/>
      <c r="D25" s="36"/>
      <c r="E25" s="36" t="s">
        <v>21</v>
      </c>
      <c r="F25" s="39">
        <f>SUM(F20:F24)</f>
        <v>4</v>
      </c>
      <c r="G25" s="39">
        <f>SUM(G20:G24)</f>
        <v>0</v>
      </c>
      <c r="H25" s="39">
        <f>SUM(H20:H24)</f>
        <v>44</v>
      </c>
      <c r="I25" s="39">
        <f>SUM(I20:I24)</f>
        <v>223</v>
      </c>
      <c r="J25" s="40">
        <f t="shared" si="1"/>
        <v>0.19700000000000001</v>
      </c>
      <c r="K25" s="39">
        <f>MAX(K20:K24)</f>
        <v>3</v>
      </c>
      <c r="L25" s="41"/>
    </row>
    <row r="26" spans="1:14" ht="7.5" customHeight="1" thickBot="1" x14ac:dyDescent="0.3">
      <c r="A26" s="43"/>
      <c r="B26" s="44"/>
      <c r="C26" s="43"/>
      <c r="D26" s="43"/>
      <c r="E26" s="43"/>
      <c r="F26" s="44"/>
      <c r="G26" s="44"/>
      <c r="H26" s="44"/>
      <c r="I26" s="44"/>
      <c r="J26" s="44"/>
      <c r="K26" s="44"/>
      <c r="L26" s="43"/>
    </row>
    <row r="27" spans="1:14" ht="3.75" customHeight="1" x14ac:dyDescent="0.25">
      <c r="F27" s="21"/>
      <c r="G27" s="21"/>
      <c r="H27" s="21"/>
      <c r="I27" s="21"/>
      <c r="J27" s="21"/>
      <c r="K27" s="21"/>
    </row>
    <row r="28" spans="1:14" x14ac:dyDescent="0.25">
      <c r="A28" s="22" t="s">
        <v>12</v>
      </c>
      <c r="B28" s="23" t="str">
        <f>VLOOKUP(L28,[1]LEDEN!A$1:E$65536,2,FALSE)</f>
        <v>DE SCHRIJVER François</v>
      </c>
      <c r="C28" s="22"/>
      <c r="D28" s="22"/>
      <c r="E28" s="22"/>
      <c r="F28" s="45" t="s">
        <v>13</v>
      </c>
      <c r="G28" s="46" t="str">
        <f>VLOOKUP(L28,[1]LEDEN!A$1:E$65536,3,FALSE)</f>
        <v>STER</v>
      </c>
      <c r="H28" s="46"/>
      <c r="I28" s="45"/>
      <c r="J28" s="45"/>
      <c r="K28" s="45"/>
      <c r="L28" s="25">
        <v>8752</v>
      </c>
    </row>
    <row r="29" spans="1:14" ht="7.5" customHeight="1" x14ac:dyDescent="0.25">
      <c r="F29" s="21"/>
      <c r="G29" s="21"/>
      <c r="H29" s="21"/>
      <c r="I29" s="21"/>
      <c r="J29" s="21"/>
      <c r="K29" s="21"/>
    </row>
    <row r="30" spans="1:14" x14ac:dyDescent="0.25">
      <c r="F30" s="27" t="s">
        <v>14</v>
      </c>
      <c r="G30" s="27" t="s">
        <v>15</v>
      </c>
      <c r="H30" s="72" t="s">
        <v>16</v>
      </c>
      <c r="I30" s="27" t="s">
        <v>17</v>
      </c>
      <c r="J30" s="29" t="s">
        <v>18</v>
      </c>
      <c r="K30" s="27" t="s">
        <v>19</v>
      </c>
      <c r="L30" s="27" t="s">
        <v>20</v>
      </c>
    </row>
    <row r="31" spans="1:14" x14ac:dyDescent="0.25">
      <c r="B31" s="30">
        <v>1</v>
      </c>
      <c r="C31" s="31" t="str">
        <f>VLOOKUP(N31,[1]LEDEN!A$1:E$65536,2,FALSE)</f>
        <v>LOOS Leo</v>
      </c>
      <c r="D31" s="32"/>
      <c r="E31" s="32"/>
      <c r="F31" s="30">
        <v>0</v>
      </c>
      <c r="G31" s="30"/>
      <c r="H31" s="30">
        <v>10</v>
      </c>
      <c r="I31" s="30">
        <v>85</v>
      </c>
      <c r="J31" s="33">
        <f t="shared" ref="J31:J36" si="2">ROUNDDOWN(H31/I31,3)</f>
        <v>0.11700000000000001</v>
      </c>
      <c r="K31" s="30">
        <v>1</v>
      </c>
      <c r="L31" s="34"/>
      <c r="N31">
        <v>7054</v>
      </c>
    </row>
    <row r="32" spans="1:14" x14ac:dyDescent="0.25">
      <c r="B32" s="30">
        <v>2</v>
      </c>
      <c r="C32" s="31" t="str">
        <f>VLOOKUP(N32,[1]LEDEN!A$1:E$65536,2,FALSE)</f>
        <v>DE BECK Clery</v>
      </c>
      <c r="D32" s="32"/>
      <c r="E32" s="32"/>
      <c r="F32" s="30">
        <v>2</v>
      </c>
      <c r="G32" s="30"/>
      <c r="H32" s="30">
        <v>15</v>
      </c>
      <c r="I32" s="30">
        <v>46</v>
      </c>
      <c r="J32" s="33">
        <f t="shared" si="2"/>
        <v>0.32600000000000001</v>
      </c>
      <c r="K32" s="30">
        <v>3</v>
      </c>
      <c r="L32" s="35">
        <v>3</v>
      </c>
      <c r="N32">
        <v>9063</v>
      </c>
    </row>
    <row r="33" spans="1:14" x14ac:dyDescent="0.25">
      <c r="B33" s="30">
        <v>3</v>
      </c>
      <c r="C33" s="31" t="str">
        <f>VLOOKUP(N33,[1]LEDEN!A$1:E$65536,2,FALSE)</f>
        <v>LOOS Leo</v>
      </c>
      <c r="D33" s="32"/>
      <c r="E33" s="32"/>
      <c r="F33" s="30">
        <v>0</v>
      </c>
      <c r="G33" s="30"/>
      <c r="H33" s="30">
        <v>13</v>
      </c>
      <c r="I33" s="30">
        <v>75</v>
      </c>
      <c r="J33" s="33">
        <f t="shared" si="2"/>
        <v>0.17299999999999999</v>
      </c>
      <c r="K33" s="30">
        <v>2</v>
      </c>
      <c r="L33" s="35"/>
      <c r="N33">
        <v>7054</v>
      </c>
    </row>
    <row r="34" spans="1:14" x14ac:dyDescent="0.25">
      <c r="B34" s="30">
        <v>4</v>
      </c>
      <c r="C34" s="31" t="str">
        <f>VLOOKUP(N34,[1]LEDEN!A$1:E$65536,2,FALSE)</f>
        <v>DE BECK Clery</v>
      </c>
      <c r="D34" s="32"/>
      <c r="E34" s="32"/>
      <c r="F34" s="30">
        <v>0</v>
      </c>
      <c r="G34" s="30"/>
      <c r="H34" s="30">
        <v>8</v>
      </c>
      <c r="I34" s="30">
        <v>53</v>
      </c>
      <c r="J34" s="33">
        <f t="shared" si="2"/>
        <v>0.15</v>
      </c>
      <c r="K34" s="30">
        <v>3</v>
      </c>
      <c r="L34" s="35"/>
      <c r="N34">
        <v>9063</v>
      </c>
    </row>
    <row r="35" spans="1:14" hidden="1" x14ac:dyDescent="0.25">
      <c r="B35" s="30">
        <v>5</v>
      </c>
      <c r="C35" s="31" t="e">
        <f>VLOOKUP(N35,[1]LEDEN!A$1:E$65536,2,FALSE)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4" x14ac:dyDescent="0.25">
      <c r="A36" s="36"/>
      <c r="B36" s="37"/>
      <c r="C36" s="38"/>
      <c r="D36" s="36"/>
      <c r="E36" s="36" t="s">
        <v>21</v>
      </c>
      <c r="F36" s="39">
        <f>SUM(F31:F35)</f>
        <v>2</v>
      </c>
      <c r="G36" s="39">
        <f>SUM(G31:G35)</f>
        <v>0</v>
      </c>
      <c r="H36" s="39">
        <f>SUM(H31:H35)</f>
        <v>46</v>
      </c>
      <c r="I36" s="39">
        <f>SUM(I31:I35)</f>
        <v>259</v>
      </c>
      <c r="J36" s="40">
        <f t="shared" si="2"/>
        <v>0.17699999999999999</v>
      </c>
      <c r="K36" s="39">
        <f>MAX(K31:K35)</f>
        <v>3</v>
      </c>
      <c r="L36" s="41"/>
    </row>
    <row r="37" spans="1:14" ht="6.75" customHeight="1" thickBot="1" x14ac:dyDescent="0.3">
      <c r="A37" s="43"/>
      <c r="B37" s="44"/>
      <c r="C37" s="43"/>
      <c r="D37" s="43"/>
      <c r="E37" s="43"/>
      <c r="F37" s="44"/>
      <c r="G37" s="44"/>
      <c r="H37" s="44"/>
      <c r="I37" s="44"/>
      <c r="J37" s="44"/>
      <c r="K37" s="44"/>
      <c r="L37" s="43"/>
    </row>
    <row r="38" spans="1:14" ht="6" customHeight="1" x14ac:dyDescent="0.25">
      <c r="F38" s="21"/>
      <c r="G38" s="21"/>
      <c r="H38" s="21"/>
      <c r="I38" s="21"/>
      <c r="J38" s="21"/>
      <c r="K38" s="21"/>
    </row>
    <row r="40" spans="1:14" x14ac:dyDescent="0.25">
      <c r="A40" s="22" t="s">
        <v>12</v>
      </c>
      <c r="B40" s="23" t="str">
        <f>VLOOKUP(L40,[1]LEDEN!A$1:E$65536,2,FALSE)</f>
        <v>DE BREMAEKER Eric</v>
      </c>
      <c r="C40" s="22"/>
      <c r="D40" s="22"/>
      <c r="E40" s="22"/>
      <c r="F40" s="45" t="s">
        <v>13</v>
      </c>
      <c r="G40" s="46" t="str">
        <f>VLOOKUP(L40,[1]LEDEN!A$1:E$65536,3,FALSE)</f>
        <v>STER</v>
      </c>
      <c r="H40" s="46"/>
      <c r="I40" s="45"/>
      <c r="J40" s="45"/>
      <c r="K40" s="45"/>
      <c r="L40" s="25">
        <v>7804</v>
      </c>
    </row>
    <row r="41" spans="1:14" x14ac:dyDescent="0.25">
      <c r="A41" s="36"/>
      <c r="B41" s="47"/>
      <c r="C41" s="36"/>
      <c r="D41" s="36"/>
      <c r="E41" s="36"/>
      <c r="F41" s="37"/>
      <c r="G41" s="48"/>
      <c r="H41" s="48"/>
      <c r="I41" s="37"/>
      <c r="J41" s="37"/>
      <c r="K41" s="37"/>
      <c r="L41" s="49"/>
    </row>
    <row r="42" spans="1:14" x14ac:dyDescent="0.25">
      <c r="A42" s="36"/>
      <c r="F42" s="27" t="s">
        <v>14</v>
      </c>
      <c r="G42" s="27" t="s">
        <v>15</v>
      </c>
      <c r="H42" s="27" t="s">
        <v>16</v>
      </c>
      <c r="I42" s="27" t="s">
        <v>17</v>
      </c>
      <c r="J42" s="29" t="s">
        <v>18</v>
      </c>
      <c r="K42" s="27" t="s">
        <v>19</v>
      </c>
      <c r="L42" s="27" t="s">
        <v>20</v>
      </c>
    </row>
    <row r="43" spans="1:14" x14ac:dyDescent="0.25">
      <c r="A43" s="36"/>
      <c r="B43" s="30">
        <v>1</v>
      </c>
      <c r="C43" s="31"/>
      <c r="D43" s="32"/>
      <c r="E43" s="32"/>
      <c r="F43" s="51"/>
      <c r="G43" s="51"/>
      <c r="H43" s="51"/>
      <c r="I43" s="51"/>
      <c r="J43" s="52"/>
      <c r="K43" s="51"/>
      <c r="L43" s="34"/>
    </row>
    <row r="44" spans="1:14" x14ac:dyDescent="0.25">
      <c r="A44" s="36"/>
      <c r="B44" s="30">
        <v>2</v>
      </c>
      <c r="C44" s="31"/>
      <c r="D44" s="32"/>
      <c r="E44" s="32"/>
      <c r="F44" s="64" t="s">
        <v>23</v>
      </c>
      <c r="G44" s="65"/>
      <c r="H44" s="65"/>
      <c r="I44" s="65"/>
      <c r="J44" s="65"/>
      <c r="K44" s="66"/>
      <c r="L44" s="50"/>
    </row>
    <row r="45" spans="1:14" x14ac:dyDescent="0.25">
      <c r="A45" s="36"/>
      <c r="B45" s="30">
        <v>3</v>
      </c>
      <c r="C45" s="31"/>
      <c r="D45" s="32"/>
      <c r="E45" s="32"/>
      <c r="F45" s="67"/>
      <c r="G45" s="55"/>
      <c r="H45" s="55"/>
      <c r="I45" s="55"/>
      <c r="J45" s="55"/>
      <c r="K45" s="68"/>
      <c r="L45" s="50"/>
    </row>
    <row r="46" spans="1:14" ht="15" customHeight="1" x14ac:dyDescent="0.25">
      <c r="A46" s="36"/>
      <c r="B46" s="30">
        <v>4</v>
      </c>
      <c r="C46" s="31"/>
      <c r="D46" s="32"/>
      <c r="E46" s="32"/>
      <c r="F46" s="69"/>
      <c r="G46" s="70"/>
      <c r="H46" s="70"/>
      <c r="I46" s="70"/>
      <c r="J46" s="70"/>
      <c r="K46" s="71"/>
      <c r="L46" s="50"/>
    </row>
    <row r="47" spans="1:14" ht="15" customHeight="1" x14ac:dyDescent="0.25">
      <c r="B47" s="30">
        <v>5</v>
      </c>
      <c r="C47" s="31"/>
      <c r="D47" s="32"/>
      <c r="E47" s="32"/>
      <c r="F47" s="53"/>
      <c r="G47" s="53"/>
      <c r="H47" s="53"/>
      <c r="I47" s="53"/>
      <c r="J47" s="54"/>
      <c r="K47" s="53"/>
      <c r="L47" s="35"/>
    </row>
    <row r="48" spans="1:14" ht="15.75" customHeight="1" x14ac:dyDescent="0.25">
      <c r="A48" s="36"/>
      <c r="B48" s="37"/>
      <c r="C48" s="38"/>
      <c r="D48" s="36"/>
      <c r="E48" s="36" t="s">
        <v>21</v>
      </c>
      <c r="F48" s="39"/>
      <c r="G48" s="39"/>
      <c r="H48" s="39"/>
      <c r="I48" s="39"/>
      <c r="J48" s="40"/>
      <c r="K48" s="39"/>
      <c r="L48" s="41"/>
    </row>
    <row r="49" spans="3:13" ht="15" customHeight="1" x14ac:dyDescent="0.25">
      <c r="F49" s="21"/>
      <c r="G49" s="21"/>
      <c r="H49" s="21"/>
      <c r="I49" s="21"/>
      <c r="J49" s="21"/>
      <c r="K49" s="21"/>
    </row>
    <row r="51" spans="3:13" ht="15.75" x14ac:dyDescent="0.25">
      <c r="C51" s="56" t="s">
        <v>24</v>
      </c>
      <c r="D51" s="57"/>
      <c r="E51" s="58"/>
      <c r="F51" s="58"/>
      <c r="G51" s="58"/>
      <c r="H51" s="59"/>
      <c r="I51" s="60"/>
      <c r="J51" s="61"/>
      <c r="K51" s="61"/>
      <c r="L51" s="61"/>
      <c r="M51" s="61"/>
    </row>
    <row r="52" spans="3:13" x14ac:dyDescent="0.25"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3:13" x14ac:dyDescent="0.25"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3:13" x14ac:dyDescent="0.25"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3:13" ht="15.75" x14ac:dyDescent="0.25">
      <c r="C55" s="62" t="s">
        <v>25</v>
      </c>
      <c r="D55" s="62"/>
      <c r="E55" s="62"/>
      <c r="F55" s="62"/>
      <c r="G55" s="62"/>
      <c r="H55" s="62"/>
      <c r="I55" s="62"/>
      <c r="J55" s="62"/>
      <c r="K55" s="63"/>
      <c r="L55" s="59"/>
      <c r="M55" s="59"/>
    </row>
    <row r="56" spans="3:13" ht="15.75" x14ac:dyDescent="0.25">
      <c r="C56" s="62" t="s">
        <v>26</v>
      </c>
      <c r="D56" s="62"/>
      <c r="E56" s="62"/>
      <c r="F56" s="62"/>
      <c r="G56" s="62"/>
      <c r="H56" s="62"/>
      <c r="I56" s="62"/>
      <c r="J56" s="62"/>
      <c r="K56" s="63"/>
      <c r="L56" s="59"/>
      <c r="M56" s="59"/>
    </row>
  </sheetData>
  <mergeCells count="9">
    <mergeCell ref="L44:L47"/>
    <mergeCell ref="F44:K46"/>
    <mergeCell ref="J51:M51"/>
    <mergeCell ref="C3:D3"/>
    <mergeCell ref="F3:I3"/>
    <mergeCell ref="K3:M3"/>
    <mergeCell ref="L10:L13"/>
    <mergeCell ref="L21:L24"/>
    <mergeCell ref="L32:L35"/>
  </mergeCells>
  <pageMargins left="0.7" right="0.7" top="0.75" bottom="0.75" header="0.3" footer="0.3"/>
  <pageSetup paperSize="9" scale="81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5° DRIEBANDEN MB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2013-02-03T12:47:22Z</dcterms:created>
  <dcterms:modified xsi:type="dcterms:W3CDTF">2013-02-03T12:59:54Z</dcterms:modified>
</cp:coreProperties>
</file>