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4° BAND M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6" i="1" l="1"/>
  <c r="I36" i="1"/>
  <c r="H36" i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H25" i="1"/>
  <c r="J25" i="1" s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B6" i="1"/>
  <c r="J36" i="1" l="1"/>
  <c r="J14" i="1"/>
</calcChain>
</file>

<file path=xl/sharedStrings.xml><?xml version="1.0" encoding="utf-8"?>
<sst xmlns="http://schemas.openxmlformats.org/spreadsheetml/2006/main" count="47" uniqueCount="27">
  <si>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</si>
  <si>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</si>
  <si>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</si>
  <si>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</si>
  <si>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BANDSTOTEN</t>
  </si>
  <si>
    <t xml:space="preserve">        MATCH</t>
  </si>
  <si>
    <t>datum:</t>
  </si>
  <si>
    <t>Lokaal:</t>
  </si>
  <si>
    <t xml:space="preserve">District : </t>
  </si>
  <si>
    <t>DENDERSTREEK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</si>
  <si>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</si>
  <si>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</si>
  <si>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</si>
  <si>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</si>
  <si>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</si>
  <si>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</si>
  <si>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</si>
  <si>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</si>
  <si>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</si>
  <si>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Totaal</t>
  </si>
  <si>
    <r>
      <rPr>
        <i/>
        <sz val="12"/>
        <color indexed="8"/>
        <rFont val="Arial"/>
        <family val="2"/>
      </rPr>
      <t xml:space="preserve">van </t>
    </r>
    <r>
      <rPr>
        <b/>
        <i/>
        <sz val="12"/>
        <color indexed="8"/>
        <rFont val="Arial"/>
        <family val="2"/>
      </rPr>
      <t xml:space="preserve">14 &amp; 15 maart  </t>
    </r>
    <r>
      <rPr>
        <i/>
        <sz val="12"/>
        <color indexed="8"/>
        <rFont val="Arial"/>
        <family val="2"/>
      </rPr>
      <t xml:space="preserve">in het district </t>
    </r>
    <r>
      <rPr>
        <b/>
        <i/>
        <sz val="12"/>
        <color indexed="8"/>
        <rFont val="Arial"/>
        <family val="2"/>
      </rPr>
      <t>Brugge -Zeekust.</t>
    </r>
  </si>
  <si>
    <t>PR</t>
  </si>
  <si>
    <t>MG</t>
  </si>
  <si>
    <t>OG</t>
  </si>
  <si>
    <t>Wedstrijdleiding: Mangelinckx Nico</t>
  </si>
  <si>
    <r>
      <t xml:space="preserve">VAN KERCKHOVE André (KOH) </t>
    </r>
    <r>
      <rPr>
        <i/>
        <sz val="12"/>
        <color indexed="8"/>
        <rFont val="Arial"/>
        <family val="2"/>
      </rPr>
      <t xml:space="preserve">speelt de Gewestelijke Finale in het weekend </t>
    </r>
  </si>
  <si>
    <t xml:space="preserve">KBC Ons Huis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</si>
</sst>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13" fillId="0" borderId="0" xfId="0" applyNumberFormat="1" applyFont="1" applyAlignment="1"/>
    <xf numFmtId="0" fontId="3" fillId="0" borderId="0" xfId="0" applyFont="1" applyAlignment="1"/>
    <xf numFmtId="0" fontId="14" fillId="0" borderId="0" xfId="0" applyFont="1"/>
    <xf numFmtId="0" fontId="7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161925</xdr:rowOff>
    </xdr:from>
    <xdr:to>
      <xdr:col>13</xdr:col>
      <xdr:colOff>327025</xdr:colOff>
      <xdr:row>50</xdr:row>
      <xdr:rowOff>76200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71628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BANDSTOTEN MB-  8 december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bandstoten%20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2"/>
      <sheetName val="SAMENVATTING"/>
      <sheetName val="Blad2"/>
      <sheetName val="databank"/>
      <sheetName val="dataweb"/>
      <sheetName val="LE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4" zoomScaleNormal="100" workbookViewId="0">
      <selection activeCell="I6" sqref="I6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7.85546875" customWidth="1"/>
    <col min="14" max="14" width="6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3" width="0" hidden="1" customWidth="1"/>
    <col min="264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19" width="0" hidden="1" customWidth="1"/>
    <col min="520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5" width="0" hidden="1" customWidth="1"/>
    <col min="776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1" width="0" hidden="1" customWidth="1"/>
    <col min="1032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7" width="0" hidden="1" customWidth="1"/>
    <col min="1288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3" width="0" hidden="1" customWidth="1"/>
    <col min="1544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799" width="0" hidden="1" customWidth="1"/>
    <col min="1800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5" width="0" hidden="1" customWidth="1"/>
    <col min="2056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1" width="0" hidden="1" customWidth="1"/>
    <col min="2312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7" width="0" hidden="1" customWidth="1"/>
    <col min="2568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3" width="0" hidden="1" customWidth="1"/>
    <col min="2824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79" width="0" hidden="1" customWidth="1"/>
    <col min="3080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5" width="0" hidden="1" customWidth="1"/>
    <col min="3336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1" width="0" hidden="1" customWidth="1"/>
    <col min="3592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7" width="0" hidden="1" customWidth="1"/>
    <col min="3848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3" width="0" hidden="1" customWidth="1"/>
    <col min="4104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59" width="0" hidden="1" customWidth="1"/>
    <col min="4360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5" width="0" hidden="1" customWidth="1"/>
    <col min="4616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1" width="0" hidden="1" customWidth="1"/>
    <col min="4872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7" width="0" hidden="1" customWidth="1"/>
    <col min="5128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3" width="0" hidden="1" customWidth="1"/>
    <col min="5384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39" width="0" hidden="1" customWidth="1"/>
    <col min="5640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5" width="0" hidden="1" customWidth="1"/>
    <col min="5896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1" width="0" hidden="1" customWidth="1"/>
    <col min="6152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7" width="0" hidden="1" customWidth="1"/>
    <col min="6408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3" width="0" hidden="1" customWidth="1"/>
    <col min="6664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19" width="0" hidden="1" customWidth="1"/>
    <col min="6920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5" width="0" hidden="1" customWidth="1"/>
    <col min="7176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1" width="0" hidden="1" customWidth="1"/>
    <col min="7432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7" width="0" hidden="1" customWidth="1"/>
    <col min="7688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3" width="0" hidden="1" customWidth="1"/>
    <col min="7944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199" width="0" hidden="1" customWidth="1"/>
    <col min="8200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5" width="0" hidden="1" customWidth="1"/>
    <col min="8456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1" width="0" hidden="1" customWidth="1"/>
    <col min="8712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7" width="0" hidden="1" customWidth="1"/>
    <col min="8968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3" width="0" hidden="1" customWidth="1"/>
    <col min="9224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79" width="0" hidden="1" customWidth="1"/>
    <col min="9480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5" width="0" hidden="1" customWidth="1"/>
    <col min="9736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1" width="0" hidden="1" customWidth="1"/>
    <col min="9992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7" width="0" hidden="1" customWidth="1"/>
    <col min="10248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3" width="0" hidden="1" customWidth="1"/>
    <col min="10504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59" width="0" hidden="1" customWidth="1"/>
    <col min="10760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5" width="0" hidden="1" customWidth="1"/>
    <col min="11016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1" width="0" hidden="1" customWidth="1"/>
    <col min="11272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7" width="0" hidden="1" customWidth="1"/>
    <col min="11528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3" width="0" hidden="1" customWidth="1"/>
    <col min="11784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39" width="0" hidden="1" customWidth="1"/>
    <col min="12040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5" width="0" hidden="1" customWidth="1"/>
    <col min="12296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1" width="0" hidden="1" customWidth="1"/>
    <col min="12552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7" width="0" hidden="1" customWidth="1"/>
    <col min="12808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3" width="0" hidden="1" customWidth="1"/>
    <col min="13064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19" width="0" hidden="1" customWidth="1"/>
    <col min="13320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5" width="0" hidden="1" customWidth="1"/>
    <col min="13576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1" width="0" hidden="1" customWidth="1"/>
    <col min="13832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7" width="0" hidden="1" customWidth="1"/>
    <col min="14088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3" width="0" hidden="1" customWidth="1"/>
    <col min="14344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599" width="0" hidden="1" customWidth="1"/>
    <col min="14600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5" width="0" hidden="1" customWidth="1"/>
    <col min="14856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1" width="0" hidden="1" customWidth="1"/>
    <col min="15112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7" width="0" hidden="1" customWidth="1"/>
    <col min="15368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3" width="0" hidden="1" customWidth="1"/>
    <col min="15624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79" width="0" hidden="1" customWidth="1"/>
    <col min="15880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5" width="0" hidden="1" customWidth="1"/>
    <col min="16136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41972</v>
      </c>
      <c r="D3" s="11"/>
      <c r="E3" s="12" t="s">
        <v>7</v>
      </c>
      <c r="F3" s="13" t="s">
        <v>26</v>
      </c>
      <c r="G3" s="13"/>
      <c r="H3" s="13"/>
      <c r="I3" s="13"/>
      <c r="J3" s="14" t="s">
        <v>8</v>
      </c>
      <c r="K3" s="15" t="s">
        <v>9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10</v>
      </c>
      <c r="B6" s="23" t="str">
        <f>VLOOKUP(L6,[1]LEDEN!A$1:E$65536,2,FALSE)</f>
        <v>VAN KERCKHOVE Andre</v>
      </c>
      <c r="C6" s="22"/>
      <c r="D6" s="22"/>
      <c r="E6" s="22"/>
      <c r="F6" s="22" t="s">
        <v>11</v>
      </c>
      <c r="G6" s="24"/>
      <c r="H6" s="24" t="str">
        <f>VLOOKUP(L6,[1]LEDEN!A$1:F$65536,3,FALSE)</f>
        <v>KOH</v>
      </c>
      <c r="I6" s="22"/>
      <c r="J6" s="22"/>
      <c r="K6" s="22"/>
      <c r="L6" s="25">
        <v>4389</v>
      </c>
    </row>
    <row r="7" spans="1:14" ht="6" customHeight="1" x14ac:dyDescent="0.25"/>
    <row r="8" spans="1:14" x14ac:dyDescent="0.25">
      <c r="F8" s="26" t="s">
        <v>12</v>
      </c>
      <c r="G8" s="27" t="s">
        <v>13</v>
      </c>
      <c r="H8" s="27" t="s">
        <v>14</v>
      </c>
      <c r="I8" s="28" t="s">
        <v>15</v>
      </c>
      <c r="J8" s="29" t="s">
        <v>16</v>
      </c>
      <c r="K8" s="27" t="s">
        <v>17</v>
      </c>
      <c r="L8" s="27" t="s">
        <v>18</v>
      </c>
    </row>
    <row r="9" spans="1:14" ht="15" customHeight="1" x14ac:dyDescent="0.25">
      <c r="B9" s="30">
        <v>1</v>
      </c>
      <c r="C9" s="31" t="str">
        <f>VLOOKUP(N9,[1]LEDEN!A$1:E$65536,2,FALSE)</f>
        <v>VAN MUYLEM Norbert</v>
      </c>
      <c r="D9" s="32"/>
      <c r="E9" s="32"/>
      <c r="F9" s="30">
        <v>2</v>
      </c>
      <c r="G9" s="30"/>
      <c r="H9" s="30">
        <v>30</v>
      </c>
      <c r="I9" s="30">
        <v>17</v>
      </c>
      <c r="J9" s="33">
        <f t="shared" ref="J9:J14" si="0">ROUNDDOWN(H9/I9,2)</f>
        <v>1.76</v>
      </c>
      <c r="K9" s="30">
        <v>6</v>
      </c>
      <c r="L9" s="34"/>
      <c r="N9">
        <v>4348</v>
      </c>
    </row>
    <row r="10" spans="1:14" ht="15" customHeight="1" x14ac:dyDescent="0.25">
      <c r="B10" s="30">
        <v>2</v>
      </c>
      <c r="C10" s="31" t="str">
        <f>VLOOKUP(N10,[1]LEDEN!A$1:E$65536,2,FALSE)</f>
        <v>MERTENS Eddy</v>
      </c>
      <c r="D10" s="32"/>
      <c r="E10" s="32"/>
      <c r="F10" s="30">
        <v>2</v>
      </c>
      <c r="G10" s="30"/>
      <c r="H10" s="30">
        <v>30</v>
      </c>
      <c r="I10" s="30">
        <v>20</v>
      </c>
      <c r="J10" s="33">
        <f t="shared" si="0"/>
        <v>1.5</v>
      </c>
      <c r="K10" s="30">
        <v>8</v>
      </c>
      <c r="L10" s="35">
        <v>1</v>
      </c>
      <c r="N10">
        <v>2061</v>
      </c>
    </row>
    <row r="11" spans="1:14" ht="15" customHeight="1" x14ac:dyDescent="0.25">
      <c r="B11" s="30">
        <v>3</v>
      </c>
      <c r="C11" s="31" t="str">
        <f>VLOOKUP(N11,[1]LEDEN!A$1:E$65536,2,FALSE)</f>
        <v>VAN MUYLEM Norbert</v>
      </c>
      <c r="D11" s="32"/>
      <c r="E11" s="32"/>
      <c r="F11" s="30">
        <v>2</v>
      </c>
      <c r="G11" s="30"/>
      <c r="H11" s="30">
        <v>30</v>
      </c>
      <c r="I11" s="30">
        <v>15</v>
      </c>
      <c r="J11" s="33">
        <f t="shared" si="0"/>
        <v>2</v>
      </c>
      <c r="K11" s="30">
        <v>7</v>
      </c>
      <c r="L11" s="35"/>
      <c r="N11">
        <v>4348</v>
      </c>
    </row>
    <row r="12" spans="1:14" ht="15" hidden="1" customHeight="1" x14ac:dyDescent="0.25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/>
      <c r="I12" s="30"/>
      <c r="J12" s="33" t="e">
        <f t="shared" si="0"/>
        <v>#DIV/0!</v>
      </c>
      <c r="K12" s="30"/>
      <c r="L12" s="35"/>
    </row>
    <row r="13" spans="1:14" ht="15" customHeight="1" x14ac:dyDescent="0.25">
      <c r="B13" s="30">
        <v>4</v>
      </c>
      <c r="C13" s="31" t="str">
        <f>VLOOKUP(N13,[1]LEDEN!A$1:E$65536,2,FALSE)</f>
        <v>MERTENS Eddy</v>
      </c>
      <c r="D13" s="32"/>
      <c r="E13" s="32"/>
      <c r="F13" s="30">
        <v>2</v>
      </c>
      <c r="G13" s="30"/>
      <c r="H13" s="30">
        <v>30</v>
      </c>
      <c r="I13" s="30">
        <v>18</v>
      </c>
      <c r="J13" s="33">
        <f t="shared" si="0"/>
        <v>1.66</v>
      </c>
      <c r="K13" s="30">
        <v>6</v>
      </c>
      <c r="L13" s="35"/>
      <c r="N13">
        <v>2061</v>
      </c>
    </row>
    <row r="14" spans="1:14" ht="15" customHeight="1" x14ac:dyDescent="0.25">
      <c r="A14" s="36"/>
      <c r="B14" s="37"/>
      <c r="C14" s="36"/>
      <c r="D14" s="36"/>
      <c r="E14" s="36" t="s">
        <v>19</v>
      </c>
      <c r="F14" s="38">
        <f>SUM(F9:F13)</f>
        <v>8</v>
      </c>
      <c r="G14" s="38">
        <f>SUM(G9:G13)</f>
        <v>0</v>
      </c>
      <c r="H14" s="38">
        <f>SUM(H9:H13)</f>
        <v>120</v>
      </c>
      <c r="I14" s="38">
        <f>SUM(I9:I13)</f>
        <v>70</v>
      </c>
      <c r="J14" s="39">
        <f t="shared" si="0"/>
        <v>1.71</v>
      </c>
      <c r="K14" s="38">
        <f>MAX(K9:K13)</f>
        <v>8</v>
      </c>
      <c r="L14" s="52" t="s">
        <v>21</v>
      </c>
      <c r="M14" s="40"/>
    </row>
    <row r="15" spans="1:14" ht="8.25" customHeight="1" thickBot="1" x14ac:dyDescent="0.3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ht="7.5" customHeight="1" x14ac:dyDescent="0.25"/>
    <row r="17" spans="1:14" x14ac:dyDescent="0.25">
      <c r="A17" s="22" t="s">
        <v>10</v>
      </c>
      <c r="B17" s="23" t="str">
        <f>VLOOKUP(L17,[1]LEDEN!A$1:E$65536,2,FALSE)</f>
        <v>VAN MUYLEM Norbert</v>
      </c>
      <c r="C17" s="22"/>
      <c r="D17" s="22"/>
      <c r="E17" s="22"/>
      <c r="F17" s="22" t="s">
        <v>11</v>
      </c>
      <c r="G17" s="24" t="str">
        <f>VLOOKUP(L17,[1]LEDEN!A$1:E$65536,3,FALSE)</f>
        <v>KOH</v>
      </c>
      <c r="H17" s="24" t="str">
        <f>VLOOKUP(L17,[1]LEDEN!A$1:F$65536,3,FALSE)</f>
        <v>KOH</v>
      </c>
      <c r="I17" s="22"/>
      <c r="J17" s="22"/>
      <c r="K17" s="22"/>
      <c r="L17" s="25">
        <v>4348</v>
      </c>
    </row>
    <row r="18" spans="1:14" ht="6" customHeight="1" x14ac:dyDescent="0.25"/>
    <row r="19" spans="1:14" x14ac:dyDescent="0.25">
      <c r="F19" s="26" t="s">
        <v>12</v>
      </c>
      <c r="G19" s="27" t="s">
        <v>13</v>
      </c>
      <c r="H19" s="27" t="s">
        <v>14</v>
      </c>
      <c r="I19" s="28" t="s">
        <v>15</v>
      </c>
      <c r="J19" s="29" t="s">
        <v>16</v>
      </c>
      <c r="K19" s="27" t="s">
        <v>17</v>
      </c>
      <c r="L19" s="27" t="s">
        <v>18</v>
      </c>
    </row>
    <row r="20" spans="1:14" x14ac:dyDescent="0.25">
      <c r="B20" s="30">
        <v>1</v>
      </c>
      <c r="C20" s="31" t="str">
        <f>VLOOKUP(N20,[1]LEDEN!A$1:E$65536,2,FALSE)</f>
        <v>VAN KERCKHOVE Andre</v>
      </c>
      <c r="D20" s="32"/>
      <c r="E20" s="32"/>
      <c r="F20" s="30">
        <v>0</v>
      </c>
      <c r="G20" s="30"/>
      <c r="H20" s="30">
        <v>22</v>
      </c>
      <c r="I20" s="30">
        <v>17</v>
      </c>
      <c r="J20" s="33">
        <f t="shared" ref="J20:J25" si="1">ROUNDDOWN(H20/I20,2)</f>
        <v>1.29</v>
      </c>
      <c r="K20" s="30">
        <v>4</v>
      </c>
      <c r="L20" s="34"/>
      <c r="N20">
        <v>4389</v>
      </c>
    </row>
    <row r="21" spans="1:14" x14ac:dyDescent="0.25">
      <c r="B21" s="30">
        <v>2</v>
      </c>
      <c r="C21" s="31" t="str">
        <f>VLOOKUP(N21,[1]LEDEN!A$1:E$65536,2,FALSE)</f>
        <v>MERTENS Eddy</v>
      </c>
      <c r="D21" s="32"/>
      <c r="E21" s="32"/>
      <c r="F21" s="30">
        <v>2</v>
      </c>
      <c r="G21" s="30"/>
      <c r="H21" s="30">
        <v>30</v>
      </c>
      <c r="I21" s="30">
        <v>29</v>
      </c>
      <c r="J21" s="33">
        <f t="shared" si="1"/>
        <v>1.03</v>
      </c>
      <c r="K21" s="30">
        <v>6</v>
      </c>
      <c r="L21" s="35">
        <v>2</v>
      </c>
      <c r="N21">
        <v>2061</v>
      </c>
    </row>
    <row r="22" spans="1:14" x14ac:dyDescent="0.25">
      <c r="B22" s="30">
        <v>3</v>
      </c>
      <c r="C22" s="31" t="str">
        <f>VLOOKUP(N22,[1]LEDEN!A$1:E$65536,2,FALSE)</f>
        <v>VAN KERCKHOVE Andre</v>
      </c>
      <c r="D22" s="32"/>
      <c r="E22" s="32"/>
      <c r="F22" s="30">
        <v>0</v>
      </c>
      <c r="G22" s="30"/>
      <c r="H22" s="30">
        <v>19</v>
      </c>
      <c r="I22" s="30">
        <v>15</v>
      </c>
      <c r="J22" s="33">
        <f t="shared" si="1"/>
        <v>1.26</v>
      </c>
      <c r="K22" s="30">
        <v>4</v>
      </c>
      <c r="L22" s="35"/>
      <c r="N22">
        <v>4389</v>
      </c>
    </row>
    <row r="23" spans="1:14" hidden="1" x14ac:dyDescent="0.25">
      <c r="B23" s="30"/>
      <c r="C23" s="31" t="e">
        <f>VLOOKUP(N23,[1]LEDEN!A$1:E$65536,2,FALSE)</f>
        <v>#N/A</v>
      </c>
      <c r="D23" s="32"/>
      <c r="E23" s="32"/>
      <c r="F23" s="30"/>
      <c r="G23" s="30"/>
      <c r="H23" s="30"/>
      <c r="I23" s="30"/>
      <c r="J23" s="33" t="e">
        <f t="shared" si="1"/>
        <v>#DIV/0!</v>
      </c>
      <c r="K23" s="30"/>
      <c r="L23" s="35"/>
    </row>
    <row r="24" spans="1:14" x14ac:dyDescent="0.25">
      <c r="B24" s="30">
        <v>4</v>
      </c>
      <c r="C24" s="31" t="str">
        <f>VLOOKUP(N24,[1]LEDEN!A$1:E$65536,2,FALSE)</f>
        <v>MERTENS Eddy</v>
      </c>
      <c r="D24" s="32"/>
      <c r="E24" s="32"/>
      <c r="F24" s="30">
        <v>2</v>
      </c>
      <c r="G24" s="30"/>
      <c r="H24" s="30">
        <v>30</v>
      </c>
      <c r="I24" s="30">
        <v>14</v>
      </c>
      <c r="J24" s="33">
        <f t="shared" si="1"/>
        <v>2.14</v>
      </c>
      <c r="K24" s="30">
        <v>6</v>
      </c>
      <c r="L24" s="35"/>
      <c r="N24">
        <v>2061</v>
      </c>
    </row>
    <row r="25" spans="1:14" x14ac:dyDescent="0.25">
      <c r="A25" s="36"/>
      <c r="B25" s="37"/>
      <c r="C25" s="36"/>
      <c r="D25" s="36"/>
      <c r="E25" s="36" t="s">
        <v>19</v>
      </c>
      <c r="F25" s="38">
        <f>SUM(F20:F24)</f>
        <v>4</v>
      </c>
      <c r="G25" s="38">
        <f>SUM(G20:G24)</f>
        <v>0</v>
      </c>
      <c r="H25" s="38">
        <f>SUM(H20:H24)</f>
        <v>101</v>
      </c>
      <c r="I25" s="38">
        <f>SUM(I20:I24)</f>
        <v>75</v>
      </c>
      <c r="J25" s="39">
        <f t="shared" si="1"/>
        <v>1.34</v>
      </c>
      <c r="K25" s="38">
        <f>MAX(K20:K24)</f>
        <v>6</v>
      </c>
      <c r="L25" s="51" t="s">
        <v>22</v>
      </c>
    </row>
    <row r="26" spans="1:14" ht="7.5" customHeight="1" thickBot="1" x14ac:dyDescent="0.3">
      <c r="A26" s="41"/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4" ht="3.75" customHeight="1" x14ac:dyDescent="0.25"/>
    <row r="28" spans="1:14" x14ac:dyDescent="0.25">
      <c r="A28" s="22" t="s">
        <v>10</v>
      </c>
      <c r="B28" s="23" t="str">
        <f>VLOOKUP(L28,[1]LEDEN!A$1:E$65536,2,FALSE)</f>
        <v>MERTENS Eddy</v>
      </c>
      <c r="C28" s="22"/>
      <c r="D28" s="22"/>
      <c r="E28" s="22"/>
      <c r="F28" s="22" t="s">
        <v>11</v>
      </c>
      <c r="G28" s="24" t="str">
        <f>VLOOKUP(L28,[1]LEDEN!A$1:E$65536,3,FALSE)</f>
        <v>KOH</v>
      </c>
      <c r="H28" s="24" t="str">
        <f>VLOOKUP(L28,[1]LEDEN!A$1:F$65536,3,FALSE)</f>
        <v>KOH</v>
      </c>
      <c r="I28" s="22"/>
      <c r="J28" s="22"/>
      <c r="K28" s="22"/>
      <c r="L28" s="25">
        <v>2061</v>
      </c>
    </row>
    <row r="29" spans="1:14" ht="7.5" customHeight="1" x14ac:dyDescent="0.25"/>
    <row r="30" spans="1:14" x14ac:dyDescent="0.25">
      <c r="F30" s="26" t="s">
        <v>12</v>
      </c>
      <c r="G30" s="27" t="s">
        <v>13</v>
      </c>
      <c r="H30" s="27" t="s">
        <v>14</v>
      </c>
      <c r="I30" s="28" t="s">
        <v>15</v>
      </c>
      <c r="J30" s="29" t="s">
        <v>16</v>
      </c>
      <c r="K30" s="27" t="s">
        <v>17</v>
      </c>
      <c r="L30" s="27" t="s">
        <v>18</v>
      </c>
    </row>
    <row r="31" spans="1:14" x14ac:dyDescent="0.25">
      <c r="B31" s="30">
        <v>1</v>
      </c>
      <c r="C31" s="31" t="str">
        <f>VLOOKUP(N31,[1]LEDEN!A$1:E$65536,2,FALSE)</f>
        <v>VAN MUYLEM Norbert</v>
      </c>
      <c r="D31" s="32"/>
      <c r="E31" s="32"/>
      <c r="F31" s="30">
        <v>0</v>
      </c>
      <c r="G31" s="30"/>
      <c r="H31" s="30">
        <v>23</v>
      </c>
      <c r="I31" s="30">
        <v>29</v>
      </c>
      <c r="J31" s="33">
        <f t="shared" ref="J31:J36" si="2">ROUNDDOWN(H31/I31,2)</f>
        <v>0.79</v>
      </c>
      <c r="K31" s="30">
        <v>4</v>
      </c>
      <c r="L31" s="34"/>
      <c r="N31">
        <v>4348</v>
      </c>
    </row>
    <row r="32" spans="1:14" x14ac:dyDescent="0.25">
      <c r="B32" s="30">
        <v>2</v>
      </c>
      <c r="C32" s="31" t="str">
        <f>VLOOKUP(N32,[1]LEDEN!A$1:E$65536,2,FALSE)</f>
        <v>VAN KERCKHOVE Andre</v>
      </c>
      <c r="D32" s="32"/>
      <c r="E32" s="32"/>
      <c r="F32" s="30">
        <v>0</v>
      </c>
      <c r="G32" s="30"/>
      <c r="H32" s="30">
        <v>13</v>
      </c>
      <c r="I32" s="30">
        <v>20</v>
      </c>
      <c r="J32" s="33">
        <f t="shared" si="2"/>
        <v>0.65</v>
      </c>
      <c r="K32" s="30">
        <v>4</v>
      </c>
      <c r="L32" s="35">
        <v>3</v>
      </c>
      <c r="N32">
        <v>4389</v>
      </c>
    </row>
    <row r="33" spans="1:14" hidden="1" x14ac:dyDescent="0.25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/>
      <c r="I33" s="30"/>
      <c r="J33" s="33" t="e">
        <f t="shared" si="2"/>
        <v>#DIV/0!</v>
      </c>
      <c r="K33" s="30"/>
      <c r="L33" s="35"/>
    </row>
    <row r="34" spans="1:14" x14ac:dyDescent="0.25">
      <c r="B34" s="30">
        <v>3</v>
      </c>
      <c r="C34" s="31" t="str">
        <f>VLOOKUP(N34,[1]LEDEN!A$1:E$65536,2,FALSE)</f>
        <v>VAN MUYLEM Norbert</v>
      </c>
      <c r="D34" s="32"/>
      <c r="E34" s="32"/>
      <c r="F34" s="30">
        <v>0</v>
      </c>
      <c r="G34" s="30"/>
      <c r="H34" s="30">
        <v>19</v>
      </c>
      <c r="I34" s="30">
        <v>14</v>
      </c>
      <c r="J34" s="33">
        <f t="shared" si="2"/>
        <v>1.35</v>
      </c>
      <c r="K34" s="30">
        <v>5</v>
      </c>
      <c r="L34" s="35"/>
      <c r="N34">
        <v>4348</v>
      </c>
    </row>
    <row r="35" spans="1:14" x14ac:dyDescent="0.25">
      <c r="B35" s="30">
        <v>4</v>
      </c>
      <c r="C35" s="31" t="str">
        <f>VLOOKUP(N35,[1]LEDEN!A$1:E$65536,2,FALSE)</f>
        <v>VAN KERCKHOVE Andre</v>
      </c>
      <c r="D35" s="32"/>
      <c r="E35" s="32"/>
      <c r="F35" s="30">
        <v>0</v>
      </c>
      <c r="G35" s="30"/>
      <c r="H35" s="30">
        <v>28</v>
      </c>
      <c r="I35" s="30">
        <v>18</v>
      </c>
      <c r="J35" s="33">
        <f t="shared" si="2"/>
        <v>1.55</v>
      </c>
      <c r="K35" s="30">
        <v>5</v>
      </c>
      <c r="L35" s="35"/>
      <c r="N35">
        <v>4389</v>
      </c>
    </row>
    <row r="36" spans="1:14" x14ac:dyDescent="0.25">
      <c r="A36" s="36"/>
      <c r="B36" s="37"/>
      <c r="C36" s="36"/>
      <c r="D36" s="36"/>
      <c r="E36" s="36" t="s">
        <v>19</v>
      </c>
      <c r="F36" s="38">
        <f>SUM(F31:F35)</f>
        <v>0</v>
      </c>
      <c r="G36" s="38">
        <f>SUM(G31:G35)</f>
        <v>0</v>
      </c>
      <c r="H36" s="38">
        <f>SUM(H31:H35)</f>
        <v>83</v>
      </c>
      <c r="I36" s="38">
        <f>SUM(I31:I35)</f>
        <v>81</v>
      </c>
      <c r="J36" s="39">
        <f t="shared" si="2"/>
        <v>1.02</v>
      </c>
      <c r="K36" s="38">
        <f>MAX(K31:K35)</f>
        <v>5</v>
      </c>
      <c r="L36" s="51" t="s">
        <v>23</v>
      </c>
    </row>
    <row r="37" spans="1:14" ht="6.75" customHeight="1" thickBot="1" x14ac:dyDescent="0.3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4" ht="6" customHeight="1" x14ac:dyDescent="0.25"/>
    <row r="40" spans="1:14" x14ac:dyDescent="0.25">
      <c r="B40" s="43" t="s">
        <v>24</v>
      </c>
      <c r="C40" s="44"/>
      <c r="D40" s="45"/>
      <c r="E40" s="45"/>
      <c r="F40" s="45"/>
      <c r="G40" s="21"/>
      <c r="H40" s="21"/>
      <c r="I40" s="21"/>
      <c r="J40" s="21"/>
      <c r="K40" s="21"/>
    </row>
    <row r="41" spans="1:14" x14ac:dyDescent="0.25">
      <c r="F41" s="21"/>
      <c r="G41" s="21"/>
      <c r="H41" s="21"/>
      <c r="I41" s="21"/>
      <c r="J41" s="21"/>
      <c r="K41" s="21"/>
    </row>
    <row r="42" spans="1:14" x14ac:dyDescent="0.25">
      <c r="F42" s="21"/>
      <c r="G42" s="21"/>
      <c r="H42" s="21"/>
      <c r="I42" s="21"/>
      <c r="J42" s="21"/>
      <c r="K42" s="21"/>
    </row>
    <row r="43" spans="1:14" ht="15.75" x14ac:dyDescent="0.25">
      <c r="H43" s="46"/>
      <c r="I43" s="47"/>
      <c r="J43" s="47"/>
      <c r="K43" s="47"/>
      <c r="L43" s="47"/>
    </row>
    <row r="44" spans="1:14" ht="15.75" x14ac:dyDescent="0.25">
      <c r="B44" s="48" t="s">
        <v>25</v>
      </c>
      <c r="C44" s="48"/>
      <c r="D44" s="48"/>
      <c r="E44" s="48"/>
      <c r="F44" s="48"/>
      <c r="G44" s="48"/>
      <c r="H44" s="48"/>
      <c r="I44" s="48"/>
      <c r="J44" s="49"/>
    </row>
    <row r="45" spans="1:14" ht="15.75" x14ac:dyDescent="0.25">
      <c r="B45" s="50" t="s">
        <v>20</v>
      </c>
      <c r="C45" s="48"/>
      <c r="D45" s="48"/>
      <c r="E45" s="48"/>
      <c r="F45" s="48"/>
      <c r="G45" s="48"/>
      <c r="H45" s="48"/>
      <c r="I45" s="48"/>
      <c r="J45" s="49"/>
    </row>
    <row r="46" spans="1:14" x14ac:dyDescent="0.25">
      <c r="B46"/>
    </row>
  </sheetData>
  <mergeCells count="7">
    <mergeCell ref="I43:L43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scale="8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4° BAND MB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2014-12-08T20:42:14Z</dcterms:created>
  <dcterms:modified xsi:type="dcterms:W3CDTF">2014-12-08T20:49:36Z</dcterms:modified>
</cp:coreProperties>
</file>