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<sst xmlns="http://schemas.openxmlformats.org/spreadsheetml/2006/main" count="87" uniqueCount="78">
  <si>
    <t>GEWEST BEIDE - VLAANDEREN</t>
  </si>
  <si>
    <t>sportjaar :</t>
  </si>
  <si>
    <t>2013-2014</t>
  </si>
  <si>
    <t xml:space="preserve">DISTRICT :  </t>
  </si>
  <si>
    <t>GENT</t>
  </si>
  <si>
    <t>KAMPIOENSCHAP VAN BELGIE : 4°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</si>
  <si>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</si>
  <si>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</si>
  <si>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</si>
  <si>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</si>
  <si>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</si>
  <si>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</si>
  <si>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</si>
  <si>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</si>
  <si>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</si>
  <si>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</si>
  <si>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</si>
  <si>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Poule 1</t>
  </si>
  <si>
    <t>K.B.C. Metro</t>
  </si>
  <si>
    <t>DE VOS Guido</t>
  </si>
  <si>
    <t>ROY</t>
  </si>
  <si>
    <t>DE MEYER Rudi</t>
  </si>
  <si>
    <t>ED</t>
  </si>
  <si>
    <t>BRACKE André</t>
  </si>
  <si>
    <t>K.ME</t>
  </si>
  <si>
    <t>8897b</t>
  </si>
  <si>
    <t>BAELE Edmond</t>
  </si>
  <si>
    <t>K.BCAW</t>
  </si>
  <si>
    <t>Poule 2</t>
  </si>
  <si>
    <t>KBC Krijt Op Tijd Melle</t>
  </si>
  <si>
    <t>DE GRAAF Jackie</t>
  </si>
  <si>
    <t>KOTM</t>
  </si>
  <si>
    <t>SIROYT Davy</t>
  </si>
  <si>
    <t>BVG</t>
  </si>
  <si>
    <t>COSYNS Marc</t>
  </si>
  <si>
    <t>LIPPENS Tony</t>
  </si>
  <si>
    <t>REYCHLER Hedwig</t>
  </si>
  <si>
    <t>Poule 3</t>
  </si>
  <si>
    <t>BC Edelweiss</t>
  </si>
  <si>
    <t>WILLEMS Raymond</t>
  </si>
  <si>
    <t>DE LETTER Sandra</t>
  </si>
  <si>
    <t>EWH</t>
  </si>
  <si>
    <t>GEVAERT André</t>
  </si>
  <si>
    <t>VAN LANCKER Pierre</t>
  </si>
  <si>
    <t>K.EBC</t>
  </si>
  <si>
    <t>Poule 4</t>
  </si>
  <si>
    <t>Biljartvrienden Gent</t>
  </si>
  <si>
    <t>VAN HANEGEM Izaak</t>
  </si>
  <si>
    <t>CAUDRON Danny</t>
  </si>
  <si>
    <t>LANDRIEU Jan</t>
  </si>
  <si>
    <t>JANSSENS Marcel</t>
  </si>
  <si>
    <t>WIELEMANS Gustaaf</t>
  </si>
  <si>
    <t>UN</t>
  </si>
  <si>
    <t>DISTRICTFINALE</t>
  </si>
  <si>
    <t>* DEELNEMERS</t>
  </si>
  <si>
    <t xml:space="preserve">Al deze wedstrijden worden gespeeld in </t>
  </si>
  <si>
    <t>Biljartvrienden Gent . Noordstr. 34       9000 Gent</t>
  </si>
  <si>
    <t>Tel: 0+H17/</t>
  </si>
  <si>
    <t>9 / 225 11  51</t>
  </si>
  <si>
    <t>( organis. Royalvr. Oudenaarde )</t>
  </si>
  <si>
    <t>om 14u00</t>
  </si>
  <si>
    <t xml:space="preserve"> </t>
  </si>
  <si>
    <t>* TE SPELEN PUNTEN</t>
  </si>
  <si>
    <t>Wedstrijdpunten boven minimumgemiddelde</t>
  </si>
  <si>
    <t>Wedstrijdpunten onder minimumgemiddelde</t>
  </si>
  <si>
    <t>* WEDSTRIJDROOSTER</t>
  </si>
  <si>
    <t>1 - 3    2 - 4           V1 - W2    V2 - W1           V1-V2     W1-W2</t>
  </si>
  <si>
    <t xml:space="preserve">* WEDSTRIJDLEIDING : </t>
  </si>
  <si>
    <t xml:space="preserve">Jan Landrieu  of afgevaardigde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</si>
  <si>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</si>
  <si>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</si>
  <si>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</si>
  <si>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</si>
  <si>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</si>
  <si>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22/23 mrt 2014</t>
  </si>
  <si>
    <t>Meuleman Rudy                      rudy.meuleman@telenet.be                               0486 / 36 92 21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</si>
  <si>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</si>
  <si>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op zondag 19 jan . 2014.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</si>
</sst>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1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0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0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4" fontId="21" fillId="20" borderId="0" xfId="59" applyNumberFormat="1" applyFont="1" applyFill="1" applyBorder="1" applyAlignment="1">
      <alignment horizontal="center"/>
      <protection/>
    </xf>
    <xf numFmtId="11" fontId="21" fillId="20" borderId="14" xfId="59" applyNumberFormat="1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bandstoten%20KB\VL_V_%204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9067</v>
          </cell>
          <cell r="B236" t="str">
            <v>DE LETTER Sandra</v>
          </cell>
          <cell r="C236" t="str">
            <v>EWH</v>
          </cell>
        </row>
        <row r="237">
          <cell r="A237">
            <v>7479</v>
          </cell>
          <cell r="B237" t="str">
            <v>HONGENAERT Erwin</v>
          </cell>
          <cell r="C237" t="str">
            <v>EWH</v>
          </cell>
        </row>
        <row r="238">
          <cell r="A238">
            <v>4549</v>
          </cell>
          <cell r="B238" t="str">
            <v>JANSSENS Rony</v>
          </cell>
          <cell r="C238" t="str">
            <v>EWH</v>
          </cell>
        </row>
        <row r="239">
          <cell r="A239">
            <v>8891</v>
          </cell>
          <cell r="B239" t="str">
            <v>PLATEAU Tiani</v>
          </cell>
          <cell r="C239" t="str">
            <v>EWH</v>
          </cell>
        </row>
        <row r="240">
          <cell r="A240">
            <v>9425</v>
          </cell>
          <cell r="B240" t="str">
            <v>VAN DE KEERE Ronald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9424</v>
          </cell>
          <cell r="B242" t="str">
            <v>VAN DEN EEDE Marc</v>
          </cell>
          <cell r="C242" t="str">
            <v>EWH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B1">
      <selection activeCell="Q47" sqref="Q47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6">
        <f ca="1">TODAY()</f>
        <v>41642</v>
      </c>
      <c r="P2" s="67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3" t="s">
        <v>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62" t="s">
        <v>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ht="6.75" customHeight="1"/>
    <row r="9" spans="2:15" ht="12.7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9.7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" customHeight="1">
      <c r="B11"/>
      <c r="C11" s="29" t="s">
        <v>17</v>
      </c>
      <c r="D11" s="29"/>
      <c r="E11" s="31" t="s">
        <v>18</v>
      </c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6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2">
        <v>9263</v>
      </c>
      <c r="D13" s="33" t="s">
        <v>19</v>
      </c>
      <c r="F13" s="24" t="s">
        <v>20</v>
      </c>
      <c r="J13" s="24">
        <v>6</v>
      </c>
      <c r="K13" s="34">
        <v>132.125</v>
      </c>
      <c r="L13" s="24">
        <v>57</v>
      </c>
      <c r="M13" s="35">
        <v>2.317482456140351</v>
      </c>
      <c r="N13" s="24">
        <v>12</v>
      </c>
      <c r="O13" s="24" t="str">
        <f>IF(M13&lt;1.75,"OG",IF(AND(M13&gt;=1.75,M13&lt;2.5),"MG",IF(AND(M13&gt;=2.5,M13&lt;3.5),"PR",IF(AND(M13&gt;=3.5,M13&lt;5),"DPR",IF(AND(M13&gt;=5,M13&lt;7.5),"DRPR","")))))</f>
        <v>MG</v>
      </c>
    </row>
    <row r="14" spans="2:15" ht="15">
      <c r="B14">
        <f>B13+1</f>
        <v>2</v>
      </c>
      <c r="C14" s="32">
        <v>4422</v>
      </c>
      <c r="D14" s="33" t="s">
        <v>21</v>
      </c>
      <c r="F14" s="24" t="s">
        <v>22</v>
      </c>
      <c r="J14" s="24">
        <v>5</v>
      </c>
      <c r="K14" s="34">
        <v>130.375</v>
      </c>
      <c r="L14" s="24">
        <v>61</v>
      </c>
      <c r="M14" s="35">
        <v>2.136795081967213</v>
      </c>
      <c r="N14" s="24">
        <v>13</v>
      </c>
      <c r="O14" s="24" t="str">
        <f>IF(M14&lt;1.75,"OG",IF(AND(M14&gt;=1.75,M14&lt;2.5),"MG",IF(AND(M14&gt;=2.5,M14&lt;3.5),"PR",IF(AND(M14&gt;=3.5,M14&lt;5),"DPR",IF(AND(M14&gt;=5,M14&lt;7.5),"DRPR","")))))</f>
        <v>MG</v>
      </c>
    </row>
    <row r="15" spans="2:15" ht="15">
      <c r="B15">
        <f>B14+1</f>
        <v>3</v>
      </c>
      <c r="C15" s="32">
        <v>8666</v>
      </c>
      <c r="D15" s="33" t="s">
        <v>23</v>
      </c>
      <c r="F15" s="24" t="s">
        <v>24</v>
      </c>
      <c r="J15" s="24">
        <v>3</v>
      </c>
      <c r="K15" s="34">
        <v>126.875</v>
      </c>
      <c r="L15" s="24">
        <v>69</v>
      </c>
      <c r="M15" s="35">
        <v>1.838268115942029</v>
      </c>
      <c r="N15" s="24">
        <v>11</v>
      </c>
      <c r="O15" s="24" t="str">
        <f>IF(M15&lt;1.75,"OG",IF(AND(M15&gt;=1.75,M15&lt;2.5),"MG",IF(AND(M15&gt;=2.5,M15&lt;3.5),"PR",IF(AND(M15&gt;=3.5,M15&lt;5),"DPR",IF(AND(M15&gt;=5,M15&lt;7.5),"DRPR","")))))</f>
        <v>MG</v>
      </c>
    </row>
    <row r="16" spans="2:15" ht="15">
      <c r="B16">
        <f>B15+1</f>
        <v>4</v>
      </c>
      <c r="C16" s="32" t="s">
        <v>25</v>
      </c>
      <c r="D16" s="33" t="s">
        <v>26</v>
      </c>
      <c r="F16" s="24" t="s">
        <v>27</v>
      </c>
      <c r="J16" s="24">
        <v>2</v>
      </c>
      <c r="K16" s="34">
        <v>108.5</v>
      </c>
      <c r="L16" s="24">
        <v>63</v>
      </c>
      <c r="M16" s="35">
        <v>1.7217222222222224</v>
      </c>
      <c r="N16" s="24">
        <v>0</v>
      </c>
      <c r="O16" s="24" t="str">
        <f>IF(M16&lt;1.75,"OG",IF(AND(M16&gt;=1.75,M16&lt;2.5),"MG",IF(AND(M16&gt;=2.5,M16&lt;3.5),"PR",IF(AND(M16&gt;=3.5,M16&lt;5),"DPR",IF(AND(M16&gt;=5,M16&lt;7.5),"DRPR","")))))</f>
        <v>OG</v>
      </c>
    </row>
    <row r="17" spans="2:14" ht="6.75" customHeight="1">
      <c r="B17"/>
      <c r="C17" s="32"/>
      <c r="D17" s="33"/>
      <c r="F17" s="24"/>
      <c r="J17" s="24"/>
      <c r="K17" s="34"/>
      <c r="L17" s="24"/>
      <c r="M17" s="35"/>
      <c r="N17" s="24"/>
    </row>
    <row r="18" spans="2:14" ht="15">
      <c r="B18"/>
      <c r="C18" s="29" t="s">
        <v>28</v>
      </c>
      <c r="D18" s="29"/>
      <c r="E18" s="31" t="s">
        <v>29</v>
      </c>
      <c r="F18" s="24"/>
      <c r="J18" s="24"/>
      <c r="K18" s="34"/>
      <c r="L18" s="24"/>
      <c r="M18" s="35"/>
      <c r="N18" s="24"/>
    </row>
    <row r="19" spans="2:14" ht="6.75" customHeight="1">
      <c r="B19"/>
      <c r="C19" s="32"/>
      <c r="D19" s="33"/>
      <c r="F19" s="24"/>
      <c r="J19" s="24"/>
      <c r="K19" s="34"/>
      <c r="L19" s="24"/>
      <c r="M19" s="35"/>
      <c r="N19" s="24"/>
    </row>
    <row r="20" spans="2:15" ht="15">
      <c r="B20">
        <v>1</v>
      </c>
      <c r="C20" s="32">
        <v>9129</v>
      </c>
      <c r="D20" s="33" t="s">
        <v>30</v>
      </c>
      <c r="F20" s="24" t="s">
        <v>31</v>
      </c>
      <c r="J20" s="24">
        <v>8</v>
      </c>
      <c r="K20" s="34">
        <v>140</v>
      </c>
      <c r="L20" s="24">
        <v>70</v>
      </c>
      <c r="M20" s="35">
        <v>1.9995</v>
      </c>
      <c r="N20" s="24">
        <v>17</v>
      </c>
      <c r="O20" s="24" t="str">
        <f>IF(M20&lt;1.75,"OG",IF(AND(M20&gt;=1.75,M20&lt;2.5),"MG",IF(AND(M20&gt;=2.5,M20&lt;3.5),"PR",IF(AND(M20&gt;=3.5,M20&lt;5),"DPR",IF(AND(M20&gt;=5,M20&lt;7.5),"DRPR","")))))</f>
        <v>MG</v>
      </c>
    </row>
    <row r="21" spans="2:15" ht="15">
      <c r="B21">
        <f>B20+1</f>
        <v>2</v>
      </c>
      <c r="C21" s="32">
        <v>6088</v>
      </c>
      <c r="D21" s="33" t="s">
        <v>32</v>
      </c>
      <c r="F21" s="24" t="s">
        <v>33</v>
      </c>
      <c r="J21" s="24">
        <v>2</v>
      </c>
      <c r="K21" s="34">
        <v>132.125</v>
      </c>
      <c r="L21" s="24">
        <v>64</v>
      </c>
      <c r="M21" s="35">
        <v>2.063953125</v>
      </c>
      <c r="N21" s="24">
        <v>12</v>
      </c>
      <c r="O21" s="24" t="str">
        <f>IF(M21&lt;1.75,"OG",IF(AND(M21&gt;=1.75,M21&lt;2.5),"MG",IF(AND(M21&gt;=2.5,M21&lt;3.5),"PR",IF(AND(M21&gt;=3.5,M21&lt;5),"DPR",IF(AND(M21&gt;=5,M21&lt;7.5),"DRPR","")))))</f>
        <v>MG</v>
      </c>
    </row>
    <row r="22" spans="2:15" ht="15">
      <c r="B22">
        <f>B21+1</f>
        <v>3</v>
      </c>
      <c r="C22" s="32">
        <v>8352</v>
      </c>
      <c r="D22" s="33" t="s">
        <v>34</v>
      </c>
      <c r="F22" s="24" t="s">
        <v>27</v>
      </c>
      <c r="J22" s="24">
        <v>6</v>
      </c>
      <c r="K22" s="34">
        <v>132.125</v>
      </c>
      <c r="L22" s="24">
        <v>79</v>
      </c>
      <c r="M22" s="35">
        <v>1.6719683544303798</v>
      </c>
      <c r="N22" s="24">
        <v>9</v>
      </c>
      <c r="O22" s="24" t="str">
        <f>IF(M22&lt;1.75,"OG",IF(AND(M22&gt;=1.75,M22&lt;2.5),"MG",IF(AND(M22&gt;=2.5,M22&lt;3.5),"PR",IF(AND(M22&gt;=3.5,M22&lt;5),"DPR",IF(AND(M22&gt;=5,M22&lt;7.5),"DRPR","")))))</f>
        <v>OG</v>
      </c>
    </row>
    <row r="23" spans="2:15" ht="15">
      <c r="B23">
        <f>B22+1</f>
        <v>4</v>
      </c>
      <c r="C23" s="32">
        <v>8410</v>
      </c>
      <c r="D23" s="33" t="s">
        <v>35</v>
      </c>
      <c r="F23" s="24" t="s">
        <v>22</v>
      </c>
      <c r="J23" s="24">
        <v>2</v>
      </c>
      <c r="K23" s="34">
        <v>112.875</v>
      </c>
      <c r="L23" s="24">
        <v>76</v>
      </c>
      <c r="M23" s="35">
        <v>1.4846973684210527</v>
      </c>
      <c r="N23" s="24">
        <v>8</v>
      </c>
      <c r="O23" s="24" t="str">
        <f>IF(M23&lt;1.75,"OG",IF(AND(M23&gt;=1.75,M23&lt;2.5),"MG",IF(AND(M23&gt;=2.5,M23&lt;3.5),"PR",IF(AND(M23&gt;=3.5,M23&lt;5),"DPR",IF(AND(M23&gt;=5,M23&lt;7.5),"DRPR","")))))</f>
        <v>OG</v>
      </c>
    </row>
    <row r="24" spans="2:15" ht="15">
      <c r="B24">
        <f>B23+1</f>
        <v>5</v>
      </c>
      <c r="C24" s="32">
        <v>9264</v>
      </c>
      <c r="D24" s="33" t="s">
        <v>36</v>
      </c>
      <c r="F24" s="24" t="s">
        <v>20</v>
      </c>
      <c r="J24" s="24">
        <v>2</v>
      </c>
      <c r="K24" s="34">
        <v>106.75</v>
      </c>
      <c r="L24" s="24">
        <v>79</v>
      </c>
      <c r="M24" s="35">
        <v>1.3507658227848103</v>
      </c>
      <c r="N24" s="24">
        <v>7</v>
      </c>
      <c r="O24" s="24" t="str">
        <f>IF(M24&lt;1.75,"OG",IF(AND(M24&gt;=1.75,M24&lt;2.5),"MG",IF(AND(M24&gt;=2.5,M24&lt;3.5),"PR",IF(AND(M24&gt;=3.5,M24&lt;5),"DPR",IF(AND(M24&gt;=5,M24&lt;7.5),"DRPR","")))))</f>
        <v>OG</v>
      </c>
    </row>
    <row r="25" spans="2:14" ht="6.75" customHeight="1">
      <c r="B25"/>
      <c r="C25" s="32"/>
      <c r="D25" s="33"/>
      <c r="F25" s="24"/>
      <c r="J25" s="24"/>
      <c r="K25" s="34"/>
      <c r="L25" s="24"/>
      <c r="M25" s="35"/>
      <c r="N25" s="24"/>
    </row>
    <row r="26" spans="2:14" ht="15">
      <c r="B26"/>
      <c r="C26" s="29" t="s">
        <v>37</v>
      </c>
      <c r="D26" s="29"/>
      <c r="E26" s="31" t="s">
        <v>38</v>
      </c>
      <c r="F26" s="24"/>
      <c r="J26" s="24"/>
      <c r="K26" s="34"/>
      <c r="L26" s="24"/>
      <c r="M26" s="35"/>
      <c r="N26" s="24"/>
    </row>
    <row r="27" spans="2:14" ht="6.75" customHeight="1">
      <c r="B27"/>
      <c r="C27" s="32"/>
      <c r="D27" s="33"/>
      <c r="F27" s="24"/>
      <c r="J27" s="24"/>
      <c r="K27" s="34"/>
      <c r="L27" s="24"/>
      <c r="M27" s="35"/>
      <c r="N27" s="24"/>
    </row>
    <row r="28" spans="2:15" ht="15">
      <c r="B28">
        <v>1</v>
      </c>
      <c r="C28" s="32">
        <v>9066</v>
      </c>
      <c r="D28" s="33" t="s">
        <v>39</v>
      </c>
      <c r="F28" s="24" t="s">
        <v>33</v>
      </c>
      <c r="J28" s="24">
        <v>6</v>
      </c>
      <c r="K28" s="34">
        <v>144</v>
      </c>
      <c r="L28" s="24">
        <v>66</v>
      </c>
      <c r="M28" s="35">
        <v>2.1813181818181815</v>
      </c>
      <c r="N28" s="24">
        <v>11</v>
      </c>
      <c r="O28" s="24" t="str">
        <f>IF(M28&lt;1.75,"OG",IF(AND(M28&gt;=1.75,M28&lt;2.5),"MG",IF(AND(M28&gt;=2.5,M28&lt;3.5),"PR",IF(AND(M28&gt;=3.5,M28&lt;5),"DPR",IF(AND(M28&gt;=5,M28&lt;7.5),"DRPR","")))))</f>
        <v>MG</v>
      </c>
    </row>
    <row r="29" spans="2:15" ht="15">
      <c r="B29">
        <f>B28+1</f>
        <v>2</v>
      </c>
      <c r="C29" s="32">
        <v>9067</v>
      </c>
      <c r="D29" s="33" t="s">
        <v>40</v>
      </c>
      <c r="F29" s="24" t="s">
        <v>41</v>
      </c>
      <c r="J29" s="24">
        <v>6</v>
      </c>
      <c r="K29" s="34">
        <v>153</v>
      </c>
      <c r="L29" s="24">
        <v>83</v>
      </c>
      <c r="M29" s="35">
        <v>1.8428734939759037</v>
      </c>
      <c r="N29" s="24">
        <v>10</v>
      </c>
      <c r="O29" s="24" t="str">
        <f>IF(M29&lt;1.75,"OG",IF(AND(M29&gt;=1.75,M29&lt;2.5),"MG",IF(AND(M29&gt;=2.5,M29&lt;3.5),"PR",IF(AND(M29&gt;=3.5,M29&lt;5),"DPR",IF(AND(M29&gt;=5,M29&lt;7.5),"DRPR","")))))</f>
        <v>MG</v>
      </c>
    </row>
    <row r="30" spans="2:15" ht="15">
      <c r="B30">
        <f>B29+1</f>
        <v>3</v>
      </c>
      <c r="C30" s="32">
        <v>4425</v>
      </c>
      <c r="D30" s="33" t="s">
        <v>42</v>
      </c>
      <c r="F30" s="24" t="s">
        <v>22</v>
      </c>
      <c r="J30" s="24">
        <v>4</v>
      </c>
      <c r="K30" s="34">
        <v>148</v>
      </c>
      <c r="L30" s="24">
        <v>80</v>
      </c>
      <c r="M30" s="35">
        <v>1.8495000000000001</v>
      </c>
      <c r="N30" s="24">
        <v>8</v>
      </c>
      <c r="O30" s="24" t="str">
        <f>IF(M30&lt;1.75,"OG",IF(AND(M30&gt;=1.75,M30&lt;2.5),"MG",IF(AND(M30&gt;=2.5,M30&lt;3.5),"PR",IF(AND(M30&gt;=3.5,M30&lt;5),"DPR",IF(AND(M30&gt;=5,M30&lt;7.5),"DRPR","")))))</f>
        <v>MG</v>
      </c>
    </row>
    <row r="31" spans="2:15" ht="15">
      <c r="B31">
        <f>B30+1</f>
        <v>4</v>
      </c>
      <c r="C31" s="24">
        <v>4490</v>
      </c>
      <c r="D31" s="33" t="s">
        <v>43</v>
      </c>
      <c r="F31" s="24" t="s">
        <v>44</v>
      </c>
      <c r="J31" s="24">
        <v>0</v>
      </c>
      <c r="K31" s="34">
        <v>106</v>
      </c>
      <c r="L31" s="24">
        <v>75</v>
      </c>
      <c r="M31" s="35">
        <v>1.4128333333333334</v>
      </c>
      <c r="N31" s="24">
        <v>11</v>
      </c>
      <c r="O31" s="24" t="str">
        <f>IF(M31&lt;1.75,"OG",IF(AND(M31&gt;=1.75,M31&lt;2.5),"MG",IF(AND(M31&gt;=2.5,M31&lt;3.5),"PR",IF(AND(M31&gt;=3.5,M31&lt;5),"DPR",IF(AND(M31&gt;=5,M31&lt;7.5),"DRPR","")))))</f>
        <v>OG</v>
      </c>
    </row>
    <row r="32" spans="2:14" ht="6.75" customHeight="1">
      <c r="B32"/>
      <c r="C32" s="24"/>
      <c r="D32" s="33"/>
      <c r="F32" s="24"/>
      <c r="J32" s="24"/>
      <c r="K32" s="34"/>
      <c r="L32" s="24"/>
      <c r="M32" s="35"/>
      <c r="N32" s="24"/>
    </row>
    <row r="33" spans="2:14" ht="15">
      <c r="B33"/>
      <c r="C33" s="29" t="s">
        <v>45</v>
      </c>
      <c r="D33" s="29"/>
      <c r="E33" s="31" t="s">
        <v>46</v>
      </c>
      <c r="F33" s="24"/>
      <c r="J33" s="24"/>
      <c r="K33" s="34"/>
      <c r="L33" s="24"/>
      <c r="M33" s="35"/>
      <c r="N33" s="24"/>
    </row>
    <row r="34" spans="2:14" ht="4.5" customHeight="1">
      <c r="B34"/>
      <c r="C34" s="24"/>
      <c r="D34" s="33"/>
      <c r="F34" s="24"/>
      <c r="J34" s="24"/>
      <c r="K34" s="34"/>
      <c r="L34" s="24"/>
      <c r="M34" s="35"/>
      <c r="N34" s="24"/>
    </row>
    <row r="35" spans="2:15" ht="15">
      <c r="B35">
        <v>1</v>
      </c>
      <c r="C35" s="24">
        <v>4496</v>
      </c>
      <c r="D35" s="33" t="s">
        <v>47</v>
      </c>
      <c r="F35" s="24" t="s">
        <v>33</v>
      </c>
      <c r="J35" s="24">
        <v>8</v>
      </c>
      <c r="K35" s="34">
        <v>160</v>
      </c>
      <c r="L35" s="24">
        <v>87</v>
      </c>
      <c r="M35" s="35">
        <v>1.838580459770115</v>
      </c>
      <c r="N35" s="24">
        <v>9</v>
      </c>
      <c r="O35" s="24" t="str">
        <f>IF(M35&lt;1.75,"OG",IF(AND(M35&gt;=1.75,M35&lt;2.5),"MG",IF(AND(M35&gt;=2.5,M35&lt;3.5),"PR",IF(AND(M35&gt;=3.5,M35&lt;5),"DPR",IF(AND(M35&gt;=5,M35&lt;7.5),"DRPR","")))))</f>
        <v>MG</v>
      </c>
    </row>
    <row r="36" spans="2:15" ht="15">
      <c r="B36">
        <f>B35+1</f>
        <v>2</v>
      </c>
      <c r="C36" s="24">
        <v>9421</v>
      </c>
      <c r="D36" s="33" t="s">
        <v>48</v>
      </c>
      <c r="F36" s="24" t="s">
        <v>22</v>
      </c>
      <c r="J36" s="24">
        <v>4</v>
      </c>
      <c r="K36" s="34">
        <v>149</v>
      </c>
      <c r="L36" s="24">
        <v>82</v>
      </c>
      <c r="M36" s="35">
        <v>1.8165731707317074</v>
      </c>
      <c r="N36" s="24">
        <v>9</v>
      </c>
      <c r="O36" s="24" t="str">
        <f>IF(M36&lt;1.75,"OG",IF(AND(M36&gt;=1.75,M36&lt;2.5),"MG",IF(AND(M36&gt;=2.5,M36&lt;3.5),"PR",IF(AND(M36&gt;=3.5,M36&lt;5),"DPR",IF(AND(M36&gt;=5,M36&lt;7.5),"DRPR","")))))</f>
        <v>MG</v>
      </c>
    </row>
    <row r="37" spans="2:15" ht="15">
      <c r="B37">
        <f>B36+1</f>
        <v>3</v>
      </c>
      <c r="C37" s="24">
        <v>8125</v>
      </c>
      <c r="D37" s="33" t="s">
        <v>49</v>
      </c>
      <c r="F37" s="24" t="s">
        <v>20</v>
      </c>
      <c r="J37" s="24">
        <v>4</v>
      </c>
      <c r="K37" s="34">
        <v>130</v>
      </c>
      <c r="L37" s="24">
        <v>90</v>
      </c>
      <c r="M37" s="35">
        <v>1.4439444444444445</v>
      </c>
      <c r="N37" s="24">
        <v>8</v>
      </c>
      <c r="O37" s="24" t="str">
        <f>IF(M37&lt;1.75,"OG",IF(AND(M37&gt;=1.75,M37&lt;2.5),"MG",IF(AND(M37&gt;=2.5,M37&lt;3.5),"PR",IF(AND(M37&gt;=3.5,M37&lt;5),"DPR",IF(AND(M37&gt;=5,M37&lt;7.5),"DRPR","")))))</f>
        <v>OG</v>
      </c>
    </row>
    <row r="38" spans="2:15" ht="15">
      <c r="B38">
        <f>B37+1</f>
        <v>4</v>
      </c>
      <c r="C38" s="24">
        <v>4617</v>
      </c>
      <c r="D38" s="33" t="s">
        <v>50</v>
      </c>
      <c r="F38" s="24" t="s">
        <v>31</v>
      </c>
      <c r="J38" s="24">
        <v>3</v>
      </c>
      <c r="K38" s="34">
        <v>151</v>
      </c>
      <c r="L38" s="24">
        <v>102</v>
      </c>
      <c r="M38" s="35">
        <v>1.4798921568627452</v>
      </c>
      <c r="N38" s="24">
        <v>16</v>
      </c>
      <c r="O38" s="24" t="str">
        <f>IF(M38&lt;1.75,"OG",IF(AND(M38&gt;=1.75,M38&lt;2.5),"MG",IF(AND(M38&gt;=2.5,M38&lt;3.5),"PR",IF(AND(M38&gt;=3.5,M38&lt;5),"DPR",IF(AND(M38&gt;=5,M38&lt;7.5),"DRPR","")))))</f>
        <v>OG</v>
      </c>
    </row>
    <row r="39" spans="2:15" ht="15">
      <c r="B39">
        <f>B38+1</f>
        <v>5</v>
      </c>
      <c r="C39" s="24">
        <v>7471</v>
      </c>
      <c r="D39" s="33" t="s">
        <v>51</v>
      </c>
      <c r="F39" s="24" t="s">
        <v>52</v>
      </c>
      <c r="J39" s="24">
        <v>1</v>
      </c>
      <c r="K39" s="34">
        <v>141</v>
      </c>
      <c r="L39" s="24">
        <v>89</v>
      </c>
      <c r="M39" s="35">
        <v>1.5837696629213485</v>
      </c>
      <c r="N39" s="24">
        <v>10</v>
      </c>
      <c r="O39" s="24" t="str">
        <f>IF(M39&lt;1.75,"OG",IF(AND(M39&gt;=1.75,M39&lt;2.5),"MG",IF(AND(M39&gt;=2.5,M39&lt;3.5),"PR",IF(AND(M39&gt;=3.5,M39&lt;5),"DPR",IF(AND(M39&gt;=5,M39&lt;7.5),"DRPR","")))))</f>
        <v>OG</v>
      </c>
    </row>
    <row r="40" spans="2:16" ht="6.75" customHeight="1">
      <c r="B40" s="36"/>
      <c r="C40" s="37"/>
      <c r="D40" s="38"/>
      <c r="E40" s="36"/>
      <c r="F40" s="37"/>
      <c r="G40" s="36"/>
      <c r="H40" s="36"/>
      <c r="I40" s="36"/>
      <c r="J40" s="37"/>
      <c r="K40" s="39"/>
      <c r="L40" s="37"/>
      <c r="M40" s="40"/>
      <c r="N40" s="37"/>
      <c r="O40" s="37"/>
      <c r="P40" s="36"/>
    </row>
    <row r="41" ht="6.75" customHeight="1"/>
    <row r="42" spans="2:16" ht="20.25" customHeight="1">
      <c r="B42" s="65" t="s">
        <v>53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2:16" ht="15">
      <c r="B43" s="41" t="s">
        <v>54</v>
      </c>
      <c r="D43" s="42"/>
      <c r="O43"/>
      <c r="P43" s="24"/>
    </row>
    <row r="44" spans="2:16" ht="15">
      <c r="B44">
        <v>1</v>
      </c>
      <c r="C44" s="32">
        <v>9263</v>
      </c>
      <c r="D44" s="33" t="str">
        <f>VLOOKUP(C44,'[2]LEDEN'!A:C,2,FALSE)</f>
        <v>DE VOS Guido</v>
      </c>
      <c r="F44" s="24" t="str">
        <f>VLOOKUP(C44,'[2]LEDEN'!A:C,3,FALSE)</f>
        <v>ROY</v>
      </c>
      <c r="H44" s="68" t="s">
        <v>55</v>
      </c>
      <c r="I44" s="68"/>
      <c r="J44" s="68"/>
      <c r="K44" s="69"/>
      <c r="L44" s="68"/>
      <c r="M44" s="68"/>
      <c r="N44" s="68"/>
      <c r="O44"/>
      <c r="P44" s="24"/>
    </row>
    <row r="45" spans="2:16" ht="15.75">
      <c r="B45">
        <v>2</v>
      </c>
      <c r="C45" s="24">
        <v>9066</v>
      </c>
      <c r="D45" s="33" t="str">
        <f>VLOOKUP(C45,'[2]LEDEN'!A:C,2,FALSE)</f>
        <v>WILLEMS Raymond</v>
      </c>
      <c r="F45" s="24" t="str">
        <f>VLOOKUP(C45,'[2]LEDEN'!A:C,3,FALSE)</f>
        <v>BVG</v>
      </c>
      <c r="H45" s="70" t="s">
        <v>56</v>
      </c>
      <c r="I45" s="70"/>
      <c r="J45" s="70"/>
      <c r="K45" s="71"/>
      <c r="L45" s="70"/>
      <c r="M45" s="70"/>
      <c r="N45" s="70"/>
      <c r="O45" s="70"/>
      <c r="P45" s="24"/>
    </row>
    <row r="46" spans="2:16" ht="15">
      <c r="B46">
        <v>3</v>
      </c>
      <c r="C46" s="24">
        <v>9129</v>
      </c>
      <c r="D46" s="33" t="str">
        <f>VLOOKUP(C46,'[2]LEDEN'!A:C,2,FALSE)</f>
        <v>DE GRAAF Jackie</v>
      </c>
      <c r="F46" s="24" t="str">
        <f>VLOOKUP(C46,'[2]LEDEN'!A:C,3,FALSE)</f>
        <v>KOTM</v>
      </c>
      <c r="H46" t="s">
        <v>57</v>
      </c>
      <c r="J46" t="s">
        <v>58</v>
      </c>
      <c r="M46" t="s">
        <v>59</v>
      </c>
      <c r="O46"/>
      <c r="P46" s="24"/>
    </row>
    <row r="47" spans="2:16" ht="15.75">
      <c r="B47">
        <v>4</v>
      </c>
      <c r="C47" s="24">
        <v>4496</v>
      </c>
      <c r="D47" s="33" t="str">
        <f>VLOOKUP(C47,'[2]LEDEN'!A:C,2,FALSE)</f>
        <v>VAN HANEGEM Izaak</v>
      </c>
      <c r="F47" s="24" t="str">
        <f>VLOOKUP(C47,'[2]LEDEN'!A:C,3,FALSE)</f>
        <v>BVG</v>
      </c>
      <c r="H47" s="70" t="s">
        <v>77</v>
      </c>
      <c r="I47" s="70"/>
      <c r="J47" s="70"/>
      <c r="K47" s="71"/>
      <c r="L47" s="70"/>
      <c r="M47" s="70" t="s">
        <v>60</v>
      </c>
      <c r="N47" s="70"/>
      <c r="O47"/>
      <c r="P47" s="24"/>
    </row>
    <row r="48" spans="2:16" ht="4.5" customHeight="1">
      <c r="B48"/>
      <c r="C48" s="24"/>
      <c r="J48" t="s">
        <v>61</v>
      </c>
      <c r="O48"/>
      <c r="P48" s="24"/>
    </row>
    <row r="49" spans="2:16" ht="15">
      <c r="B49" s="43" t="s">
        <v>62</v>
      </c>
      <c r="C49" s="24"/>
      <c r="E49" s="44">
        <v>40</v>
      </c>
      <c r="O49"/>
      <c r="P49" s="24"/>
    </row>
    <row r="50" spans="2:16" ht="3.75" customHeight="1">
      <c r="B50"/>
      <c r="C50" s="24"/>
      <c r="O50"/>
      <c r="P50" s="24"/>
    </row>
    <row r="51" spans="2:16" ht="15">
      <c r="B51" s="44" t="s">
        <v>76</v>
      </c>
      <c r="C51" s="24"/>
      <c r="E51" s="45" t="s">
        <v>63</v>
      </c>
      <c r="F51" s="46"/>
      <c r="G51" s="47"/>
      <c r="H51" s="47"/>
      <c r="I51" s="47"/>
      <c r="J51" s="47"/>
      <c r="K51" s="48"/>
      <c r="M51" s="49">
        <v>1.75</v>
      </c>
      <c r="O51"/>
      <c r="P51" s="24"/>
    </row>
    <row r="52" ht="15">
      <c r="E52" s="50" t="s">
        <v>64</v>
      </c>
    </row>
    <row r="53" ht="6" customHeight="1"/>
    <row r="54" spans="2:5" ht="15">
      <c r="B54" s="43" t="s">
        <v>65</v>
      </c>
      <c r="E54" t="s">
        <v>66</v>
      </c>
    </row>
    <row r="55" ht="5.25" customHeight="1"/>
    <row r="56" spans="2:13" ht="15">
      <c r="B56" s="46" t="s">
        <v>67</v>
      </c>
      <c r="D56" s="50"/>
      <c r="E56" s="50" t="s">
        <v>68</v>
      </c>
      <c r="F56" s="51"/>
      <c r="G56" s="52"/>
      <c r="H56" s="52"/>
      <c r="I56" s="52"/>
      <c r="J56" s="52"/>
      <c r="K56" s="53"/>
      <c r="L56" s="52"/>
      <c r="M56" s="50"/>
    </row>
    <row r="57" spans="2:4" ht="6.75" customHeight="1">
      <c r="B57" s="52"/>
      <c r="C57" s="54"/>
      <c r="D57" s="50"/>
    </row>
    <row r="58" spans="2:15" ht="15">
      <c r="B58" s="52"/>
      <c r="E58" s="46" t="s">
        <v>69</v>
      </c>
      <c r="F58" s="55"/>
      <c r="G58" s="55"/>
      <c r="H58" s="46"/>
      <c r="I58" s="47"/>
      <c r="J58" s="47"/>
      <c r="K58" s="48"/>
      <c r="L58" s="46" t="s">
        <v>70</v>
      </c>
      <c r="M58" s="47"/>
      <c r="N58" s="46"/>
      <c r="O58" s="50"/>
    </row>
    <row r="59" spans="2:15" ht="15">
      <c r="B59" s="52"/>
      <c r="E59" s="46"/>
      <c r="F59" s="55"/>
      <c r="G59" s="55"/>
      <c r="H59" s="46"/>
      <c r="I59" s="47"/>
      <c r="J59" s="47"/>
      <c r="K59" s="48"/>
      <c r="L59" s="46" t="s">
        <v>71</v>
      </c>
      <c r="M59" s="47"/>
      <c r="N59" s="46"/>
      <c r="O59" s="50"/>
    </row>
    <row r="60" spans="2:15" ht="6.75" customHeight="1">
      <c r="B60" s="52"/>
      <c r="E60" s="46"/>
      <c r="F60" s="55"/>
      <c r="G60" s="55"/>
      <c r="H60" s="46"/>
      <c r="I60" s="47"/>
      <c r="J60" s="47"/>
      <c r="K60" s="48"/>
      <c r="L60" s="46"/>
      <c r="M60" s="47"/>
      <c r="N60" s="46"/>
      <c r="O60" s="50"/>
    </row>
    <row r="61" spans="2:13" ht="15">
      <c r="B61" s="52"/>
      <c r="C61" s="46" t="s">
        <v>72</v>
      </c>
      <c r="D61" s="50"/>
      <c r="E61" s="50"/>
      <c r="F61" s="51"/>
      <c r="G61" s="52"/>
      <c r="H61" s="52"/>
      <c r="I61" s="52"/>
      <c r="J61" s="52"/>
      <c r="K61" s="53"/>
      <c r="L61" s="51"/>
      <c r="M61" s="50"/>
    </row>
    <row r="62" spans="2:13" ht="9" customHeight="1">
      <c r="B62" s="52"/>
      <c r="C62" s="46"/>
      <c r="D62" s="50"/>
      <c r="E62" s="50"/>
      <c r="F62" s="51"/>
      <c r="G62" s="52"/>
      <c r="H62" s="52"/>
      <c r="I62" s="52"/>
      <c r="J62" s="52"/>
      <c r="K62" s="53"/>
      <c r="L62" s="51"/>
      <c r="M62" s="50"/>
    </row>
    <row r="63" spans="2:14" ht="15">
      <c r="B63" s="52"/>
      <c r="C63" s="54" t="s">
        <v>73</v>
      </c>
      <c r="D63" s="55"/>
      <c r="E63" s="55"/>
      <c r="F63" s="46"/>
      <c r="G63" s="47"/>
      <c r="H63" s="47"/>
      <c r="I63" s="47"/>
      <c r="J63" s="47"/>
      <c r="K63" s="48"/>
      <c r="L63" s="46"/>
      <c r="M63" s="50"/>
      <c r="N63" t="s">
        <v>74</v>
      </c>
    </row>
    <row r="64" spans="2:13" ht="6.75" customHeight="1" thickBot="1">
      <c r="B64" s="52"/>
      <c r="C64" s="51"/>
      <c r="D64" s="50"/>
      <c r="E64" s="50"/>
      <c r="F64" s="51"/>
      <c r="G64" s="52"/>
      <c r="H64" s="52"/>
      <c r="I64" s="52"/>
      <c r="J64" s="52"/>
      <c r="K64" s="53"/>
      <c r="L64" s="51"/>
      <c r="M64" s="50"/>
    </row>
    <row r="65" spans="2:15" ht="15.75" thickBot="1">
      <c r="B65" s="52"/>
      <c r="D65" s="56" t="s">
        <v>75</v>
      </c>
      <c r="E65" s="57"/>
      <c r="F65" s="57"/>
      <c r="G65" s="57"/>
      <c r="H65" s="57"/>
      <c r="I65" s="58"/>
      <c r="J65" s="57"/>
      <c r="K65" s="59"/>
      <c r="L65" s="57"/>
      <c r="M65" s="57"/>
      <c r="N65" s="57"/>
      <c r="O65" s="60"/>
    </row>
  </sheetData>
  <sheetProtection/>
  <mergeCells count="5">
    <mergeCell ref="C1:N1"/>
    <mergeCell ref="A7:P7"/>
    <mergeCell ref="B4:P4"/>
    <mergeCell ref="B42:P42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2014-01-03T18:25:45Z</cp:lastPrinted>
  <dcterms:created xsi:type="dcterms:W3CDTF">2014-01-03T18:17:07Z</dcterms:created>
  <dcterms:modified xsi:type="dcterms:W3CDTF">2014-01-03T18:27:53Z</dcterms:modified>
  <cp:category/>
  <cp:version/>
  <cp:contentType/>
  <cp:contentStatus/>
</cp:coreProperties>
</file>