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J68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G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J24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14" i="1" l="1"/>
  <c r="J14" i="1" s="1"/>
  <c r="H58" i="1"/>
  <c r="J58" i="1" s="1"/>
  <c r="H47" i="1"/>
  <c r="J47" i="1" s="1"/>
  <c r="H36" i="1"/>
  <c r="J36" i="1" s="1"/>
</calcChain>
</file>

<file path=xl/sharedStrings.xml><?xml version="1.0" encoding="utf-8"?>
<sst xmlns="http://schemas.openxmlformats.org/spreadsheetml/2006/main" count="68" uniqueCount="24">
  <si>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</si>
  <si>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</si>
  <si>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</si>
  <si>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</si>
  <si>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Districtfinale1° KLASSE DRIEBANDEN</t>
  </si>
  <si>
    <t xml:space="preserve">        KLEIN</t>
  </si>
  <si>
    <t>datum:</t>
  </si>
  <si>
    <t>3&amp;6 mrt. 2015</t>
  </si>
  <si>
    <t>Lokaal:</t>
  </si>
  <si>
    <t>K.EEKLOSE BC.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</si>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</sst>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="75" workbookViewId="0">
      <selection activeCell="N1" sqref="N1:N65536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WELVAERT Yves</v>
      </c>
      <c r="C6" s="26"/>
      <c r="D6" s="26"/>
      <c r="E6" s="26"/>
      <c r="F6" s="26" t="s">
        <v>13</v>
      </c>
      <c r="G6" s="28" t="str">
        <f>VLOOKUP(L6,[1]LEDEN!A$1:E$65536,3,FALSE)</f>
        <v>K. EBC</v>
      </c>
      <c r="H6" s="28"/>
      <c r="I6" s="26"/>
      <c r="J6" s="29"/>
      <c r="K6" s="26"/>
      <c r="L6" s="30">
        <v>6709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>
        <v>2.2999999999999998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4" ht="15" customHeight="1" x14ac:dyDescent="0.2">
      <c r="B9" s="35">
        <v>1</v>
      </c>
      <c r="C9" s="36" t="str">
        <f>VLOOKUP(N9,[1]LEDEN!A$1:E$65536,2,FALSE)</f>
        <v>COOLS Willy</v>
      </c>
      <c r="D9" s="37"/>
      <c r="E9" s="37"/>
      <c r="F9" s="35">
        <v>2</v>
      </c>
      <c r="G9" s="35"/>
      <c r="H9" s="35">
        <v>42</v>
      </c>
      <c r="I9" s="35">
        <v>48</v>
      </c>
      <c r="J9" s="38">
        <f>ROUNDDOWN(H9/I9,3)</f>
        <v>0.875</v>
      </c>
      <c r="K9" s="35">
        <v>4</v>
      </c>
      <c r="L9" s="39"/>
      <c r="N9">
        <v>6095</v>
      </c>
    </row>
    <row r="10" spans="1:14" ht="15" customHeight="1" x14ac:dyDescent="0.2">
      <c r="B10" s="35">
        <v>2</v>
      </c>
      <c r="C10" s="36" t="str">
        <f>VLOOKUP(N10,[1]LEDEN!A$1:E$65536,2,FALSE)</f>
        <v>VERSNOYEN François</v>
      </c>
      <c r="D10" s="37"/>
      <c r="E10" s="37"/>
      <c r="F10" s="35">
        <v>2</v>
      </c>
      <c r="G10" s="35"/>
      <c r="H10" s="35">
        <v>42</v>
      </c>
      <c r="I10" s="35">
        <v>45</v>
      </c>
      <c r="J10" s="38">
        <f>ROUNDDOWN(H10/I10,3)</f>
        <v>0.93300000000000005</v>
      </c>
      <c r="K10" s="35">
        <v>4</v>
      </c>
      <c r="L10" s="40">
        <v>1</v>
      </c>
      <c r="N10">
        <v>4629</v>
      </c>
    </row>
    <row r="11" spans="1:14" ht="15" customHeight="1" x14ac:dyDescent="0.2">
      <c r="B11" s="35">
        <v>3</v>
      </c>
      <c r="C11" s="36" t="str">
        <f>VLOOKUP(N11,[1]LEDEN!A$1:E$65536,2,FALSE)</f>
        <v>MESURE Freddy</v>
      </c>
      <c r="D11" s="37"/>
      <c r="E11" s="37"/>
      <c r="F11" s="35">
        <v>2</v>
      </c>
      <c r="G11" s="35"/>
      <c r="H11" s="35">
        <v>42</v>
      </c>
      <c r="I11" s="35">
        <v>54</v>
      </c>
      <c r="J11" s="38">
        <f>ROUNDDOWN(H11/I11,3)</f>
        <v>0.77700000000000002</v>
      </c>
      <c r="K11" s="35">
        <v>4</v>
      </c>
      <c r="L11" s="40"/>
      <c r="N11">
        <v>4643</v>
      </c>
    </row>
    <row r="12" spans="1:14" ht="15" customHeight="1" x14ac:dyDescent="0.2">
      <c r="B12" s="35">
        <v>4</v>
      </c>
      <c r="C12" s="36" t="str">
        <f>VLOOKUP(N12,[1]LEDEN!A$1:E$65536,2,FALSE)</f>
        <v>STANDAERT Peter</v>
      </c>
      <c r="D12" s="37"/>
      <c r="E12" s="37"/>
      <c r="F12" s="35">
        <v>0</v>
      </c>
      <c r="G12" s="35"/>
      <c r="H12" s="35">
        <v>39</v>
      </c>
      <c r="I12" s="35">
        <v>56</v>
      </c>
      <c r="J12" s="38">
        <f>ROUNDDOWN(H12/I12,3)</f>
        <v>0.69599999999999995</v>
      </c>
      <c r="K12" s="35">
        <v>4</v>
      </c>
      <c r="L12" s="40"/>
      <c r="N12">
        <v>4560</v>
      </c>
    </row>
    <row r="13" spans="1:14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20</v>
      </c>
      <c r="F14" s="43">
        <f>SUM(F9:F13)</f>
        <v>6</v>
      </c>
      <c r="G14" s="43">
        <f>SUM(G9:G13)</f>
        <v>0</v>
      </c>
      <c r="H14" s="43">
        <f>SUM(H9:H13)</f>
        <v>165</v>
      </c>
      <c r="I14" s="43">
        <f>SUM(I9:I13)</f>
        <v>203</v>
      </c>
      <c r="J14" s="44">
        <f>ROUNDDOWN(H14/I14,3)</f>
        <v>0.81200000000000006</v>
      </c>
      <c r="K14" s="43">
        <f>MAX(K9:K13)</f>
        <v>4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6" x14ac:dyDescent="0.2">
      <c r="A17" s="26" t="s">
        <v>12</v>
      </c>
      <c r="B17" s="27" t="str">
        <f>VLOOKUP(L17,[1]LEDEN!A$1:E$65536,2,FALSE)</f>
        <v>VAN LIERDE Etienne</v>
      </c>
      <c r="C17" s="26"/>
      <c r="D17" s="26"/>
      <c r="E17" s="26"/>
      <c r="F17" s="26" t="s">
        <v>13</v>
      </c>
      <c r="G17" s="28" t="str">
        <f>VLOOKUP(L17,[1]LEDEN!A$1:E$65536,3,FALSE)</f>
        <v>UN</v>
      </c>
      <c r="H17" s="28"/>
      <c r="I17" s="26"/>
      <c r="J17" s="29"/>
      <c r="K17" s="26"/>
      <c r="L17" s="30">
        <v>4582</v>
      </c>
    </row>
    <row r="18" spans="1:16" ht="6" customHeight="1" x14ac:dyDescent="0.2"/>
    <row r="19" spans="1:16" x14ac:dyDescent="0.2">
      <c r="F19" s="31" t="s">
        <v>14</v>
      </c>
      <c r="G19" s="32" t="s">
        <v>15</v>
      </c>
      <c r="H19" s="32">
        <v>2.2999999999999998</v>
      </c>
      <c r="I19" s="33" t="s">
        <v>16</v>
      </c>
      <c r="J19" s="34" t="s">
        <v>17</v>
      </c>
      <c r="K19" s="32" t="s">
        <v>18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VERSNOYEN François</v>
      </c>
      <c r="D20" s="37"/>
      <c r="E20" s="37"/>
      <c r="F20" s="35">
        <v>2</v>
      </c>
      <c r="G20" s="35"/>
      <c r="H20" s="35">
        <v>42</v>
      </c>
      <c r="I20" s="35">
        <v>60</v>
      </c>
      <c r="J20" s="38">
        <f>ROUNDDOWN(H20/I20,3)</f>
        <v>0.7</v>
      </c>
      <c r="K20" s="35">
        <v>4</v>
      </c>
      <c r="L20" s="39"/>
      <c r="N20">
        <v>4629</v>
      </c>
    </row>
    <row r="21" spans="1:16" x14ac:dyDescent="0.2">
      <c r="B21" s="35">
        <v>2</v>
      </c>
      <c r="C21" s="36" t="str">
        <f>VLOOKUP(N21,[1]LEDEN!A$1:E$65536,2,FALSE)</f>
        <v>COOLS Willy</v>
      </c>
      <c r="D21" s="37"/>
      <c r="E21" s="37"/>
      <c r="F21" s="35">
        <v>2</v>
      </c>
      <c r="G21" s="35"/>
      <c r="H21" s="35">
        <v>42</v>
      </c>
      <c r="I21" s="35">
        <v>58</v>
      </c>
      <c r="J21" s="38">
        <f>ROUNDDOWN(H21/I21,3)</f>
        <v>0.72399999999999998</v>
      </c>
      <c r="K21" s="35">
        <v>5</v>
      </c>
      <c r="L21" s="40">
        <v>2</v>
      </c>
      <c r="N21">
        <v>6095</v>
      </c>
    </row>
    <row r="22" spans="1:16" x14ac:dyDescent="0.2">
      <c r="B22" s="35">
        <v>3</v>
      </c>
      <c r="C22" s="36" t="str">
        <f>VLOOKUP(N22,[1]LEDEN!A$1:E$65536,2,FALSE)</f>
        <v>MESURE Freddy</v>
      </c>
      <c r="D22" s="37"/>
      <c r="E22" s="37"/>
      <c r="F22" s="35">
        <v>2</v>
      </c>
      <c r="G22" s="35"/>
      <c r="H22" s="35">
        <v>42</v>
      </c>
      <c r="I22" s="35">
        <v>59</v>
      </c>
      <c r="J22" s="38">
        <f>ROUNDDOWN(H22/I22,3)</f>
        <v>0.71099999999999997</v>
      </c>
      <c r="K22" s="35">
        <v>4</v>
      </c>
      <c r="L22" s="40"/>
      <c r="N22">
        <v>4643</v>
      </c>
    </row>
    <row r="23" spans="1:16" x14ac:dyDescent="0.2">
      <c r="B23" s="35">
        <v>4</v>
      </c>
      <c r="C23" s="36" t="str">
        <f>VLOOKUP(N23,[1]LEDEN!A$1:E$65536,2,FALSE)</f>
        <v>STANDAERT Peter</v>
      </c>
      <c r="D23" s="37"/>
      <c r="E23" s="37"/>
      <c r="F23" s="35">
        <v>2</v>
      </c>
      <c r="G23" s="35"/>
      <c r="H23" s="35">
        <v>42</v>
      </c>
      <c r="I23" s="35">
        <v>48</v>
      </c>
      <c r="J23" s="38">
        <f>ROUNDDOWN(H23/I23,3)</f>
        <v>0.875</v>
      </c>
      <c r="K23" s="35">
        <v>6</v>
      </c>
      <c r="L23" s="40"/>
      <c r="N23">
        <v>4560</v>
      </c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/>
      <c r="D25" s="41"/>
      <c r="E25" s="41" t="s">
        <v>20</v>
      </c>
      <c r="F25" s="43">
        <f>SUM(F20:F24)</f>
        <v>8</v>
      </c>
      <c r="G25" s="43">
        <f>SUM(G20:G24)</f>
        <v>0</v>
      </c>
      <c r="H25" s="43">
        <f>SUM(H20:H24)</f>
        <v>168</v>
      </c>
      <c r="I25" s="43">
        <f>SUM(I20:I24)</f>
        <v>225</v>
      </c>
      <c r="J25" s="44">
        <f>ROUNDDOWN(H25/I25,3)</f>
        <v>0.746</v>
      </c>
      <c r="K25" s="43">
        <f>MAX(K20:K24)</f>
        <v>6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12</v>
      </c>
      <c r="B28" s="27" t="str">
        <f>VLOOKUP(L28,[1]LEDEN!A$1:E$65536,2,FALSE)</f>
        <v>VERSNOYEN François</v>
      </c>
      <c r="C28" s="26"/>
      <c r="D28" s="26"/>
      <c r="E28" s="26"/>
      <c r="F28" s="26" t="s">
        <v>13</v>
      </c>
      <c r="G28" s="28" t="str">
        <f>VLOOKUP(L28,[1]LEDEN!A$1:E$65536,3,FALSE)</f>
        <v>K.ME</v>
      </c>
      <c r="H28" s="28"/>
      <c r="I28" s="26"/>
      <c r="J28" s="29"/>
      <c r="K28" s="26"/>
      <c r="L28" s="30">
        <v>4629</v>
      </c>
    </row>
    <row r="29" spans="1:16" ht="7.5" customHeight="1" x14ac:dyDescent="0.2"/>
    <row r="30" spans="1:16" x14ac:dyDescent="0.2">
      <c r="F30" s="31" t="s">
        <v>14</v>
      </c>
      <c r="G30" s="32" t="s">
        <v>15</v>
      </c>
      <c r="H30" s="32">
        <v>2.2999999999999998</v>
      </c>
      <c r="I30" s="33" t="s">
        <v>16</v>
      </c>
      <c r="J30" s="34" t="s">
        <v>17</v>
      </c>
      <c r="K30" s="32" t="s">
        <v>18</v>
      </c>
      <c r="L30" s="32" t="s">
        <v>19</v>
      </c>
      <c r="P30" t="s">
        <v>21</v>
      </c>
    </row>
    <row r="31" spans="1:16" x14ac:dyDescent="0.2">
      <c r="B31" s="35">
        <v>1</v>
      </c>
      <c r="C31" s="36" t="str">
        <f>VLOOKUP(N31,[1]LEDEN!A$1:E$65536,2,FALSE)</f>
        <v>MESURE Freddy</v>
      </c>
      <c r="D31" s="37"/>
      <c r="E31" s="37"/>
      <c r="F31" s="35">
        <v>2</v>
      </c>
      <c r="G31" s="35"/>
      <c r="H31" s="35">
        <v>42</v>
      </c>
      <c r="I31" s="35">
        <v>34</v>
      </c>
      <c r="J31" s="38">
        <f>ROUNDDOWN(H31/I31,3)</f>
        <v>1.2350000000000001</v>
      </c>
      <c r="K31" s="35">
        <v>5</v>
      </c>
      <c r="L31" s="39"/>
      <c r="N31">
        <v>4643</v>
      </c>
    </row>
    <row r="32" spans="1:16" x14ac:dyDescent="0.2">
      <c r="B32" s="35">
        <v>2</v>
      </c>
      <c r="C32" s="36" t="str">
        <f>VLOOKUP(N32,[1]LEDEN!A$1:E$65536,2,FALSE)</f>
        <v>STANDAERT Peter</v>
      </c>
      <c r="D32" s="37"/>
      <c r="E32" s="37"/>
      <c r="F32" s="35">
        <v>2</v>
      </c>
      <c r="G32" s="35"/>
      <c r="H32" s="35">
        <v>42</v>
      </c>
      <c r="I32" s="35">
        <v>59</v>
      </c>
      <c r="J32" s="38">
        <f>ROUNDDOWN(H32/I32,3)</f>
        <v>0.71099999999999997</v>
      </c>
      <c r="K32" s="35">
        <v>7</v>
      </c>
      <c r="L32" s="40">
        <v>3</v>
      </c>
      <c r="N32">
        <v>4560</v>
      </c>
    </row>
    <row r="33" spans="1:14" x14ac:dyDescent="0.2">
      <c r="B33" s="35">
        <v>3</v>
      </c>
      <c r="C33" s="36" t="str">
        <f>VLOOKUP(N33,[1]LEDEN!A$1:E$65536,2,FALSE)</f>
        <v>VAN LIERDE Etienne</v>
      </c>
      <c r="D33" s="37"/>
      <c r="E33" s="37"/>
      <c r="F33" s="35">
        <v>0</v>
      </c>
      <c r="G33" s="35"/>
      <c r="H33" s="35">
        <v>40</v>
      </c>
      <c r="I33" s="35">
        <v>60</v>
      </c>
      <c r="J33" s="38">
        <f>ROUNDDOWN(H33/I33,3)</f>
        <v>0.66600000000000004</v>
      </c>
      <c r="K33" s="35">
        <v>4</v>
      </c>
      <c r="L33" s="40"/>
      <c r="N33">
        <v>4582</v>
      </c>
    </row>
    <row r="34" spans="1:14" x14ac:dyDescent="0.2">
      <c r="B34" s="35">
        <v>4</v>
      </c>
      <c r="C34" s="36" t="str">
        <f>VLOOKUP(N34,[1]LEDEN!A$1:E$65536,2,FALSE)</f>
        <v>WELVAERT Yves</v>
      </c>
      <c r="D34" s="37"/>
      <c r="E34" s="37"/>
      <c r="F34" s="35">
        <v>0</v>
      </c>
      <c r="G34" s="35"/>
      <c r="H34" s="35">
        <v>25</v>
      </c>
      <c r="I34" s="35">
        <v>45</v>
      </c>
      <c r="J34" s="38">
        <f>ROUNDDOWN(H34/I34,3)</f>
        <v>0.55500000000000005</v>
      </c>
      <c r="K34" s="35">
        <v>6</v>
      </c>
      <c r="L34" s="40"/>
      <c r="N34">
        <v>6709</v>
      </c>
    </row>
    <row r="35" spans="1:14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>
        <f>G35/8*7</f>
        <v>0</v>
      </c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4</v>
      </c>
      <c r="G36" s="43">
        <f>SUM(G31:G35)</f>
        <v>0</v>
      </c>
      <c r="H36" s="43">
        <f>SUM(H31:H35)</f>
        <v>149</v>
      </c>
      <c r="I36" s="43">
        <f>SUM(I31:I35)</f>
        <v>198</v>
      </c>
      <c r="J36" s="44">
        <f>ROUNDDOWN(H36/I36,3)</f>
        <v>0.752</v>
      </c>
      <c r="K36" s="43">
        <f>MAX(K31:K35)</f>
        <v>7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COOLS Willy</v>
      </c>
      <c r="C39" s="26"/>
      <c r="D39" s="26"/>
      <c r="E39" s="26"/>
      <c r="F39" s="26" t="s">
        <v>13</v>
      </c>
      <c r="G39" s="28" t="str">
        <f>VLOOKUP(L39,[1]LEDEN!A$1:E$65536,3,FALSE)</f>
        <v>K. EBC</v>
      </c>
      <c r="H39" s="28"/>
      <c r="I39" s="26"/>
      <c r="J39" s="29"/>
      <c r="K39" s="26"/>
      <c r="L39" s="30">
        <v>6095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MESURE Freddy</v>
      </c>
      <c r="D42" s="37"/>
      <c r="E42" s="37"/>
      <c r="F42" s="35">
        <v>2</v>
      </c>
      <c r="G42" s="35"/>
      <c r="H42" s="35">
        <v>42</v>
      </c>
      <c r="I42" s="35">
        <v>61</v>
      </c>
      <c r="J42" s="38">
        <f>ROUNDDOWN(H42/I42,3)</f>
        <v>0.68799999999999994</v>
      </c>
      <c r="K42" s="35">
        <v>4</v>
      </c>
      <c r="L42" s="39"/>
      <c r="N42">
        <v>4643</v>
      </c>
    </row>
    <row r="43" spans="1:14" x14ac:dyDescent="0.2">
      <c r="B43" s="35">
        <v>2</v>
      </c>
      <c r="C43" s="36" t="str">
        <f>VLOOKUP(N43,[1]LEDEN!A$1:E$65536,2,FALSE)</f>
        <v>STANDAERT Peter</v>
      </c>
      <c r="D43" s="37"/>
      <c r="E43" s="37"/>
      <c r="F43" s="35">
        <v>2</v>
      </c>
      <c r="G43" s="35"/>
      <c r="H43" s="35">
        <v>42</v>
      </c>
      <c r="I43" s="35">
        <v>56</v>
      </c>
      <c r="J43" s="38">
        <f>ROUNDDOWN(H43/I43,3)</f>
        <v>0.75</v>
      </c>
      <c r="K43" s="35">
        <v>5</v>
      </c>
      <c r="L43" s="40">
        <v>4</v>
      </c>
      <c r="N43">
        <v>4560</v>
      </c>
    </row>
    <row r="44" spans="1:14" x14ac:dyDescent="0.2">
      <c r="B44" s="35">
        <v>3</v>
      </c>
      <c r="C44" s="36" t="str">
        <f>VLOOKUP(N44,[1]LEDEN!A$1:E$65536,2,FALSE)</f>
        <v>VAN LIERDE Etienne</v>
      </c>
      <c r="D44" s="37"/>
      <c r="E44" s="37"/>
      <c r="F44" s="35">
        <v>0</v>
      </c>
      <c r="G44" s="35"/>
      <c r="H44" s="35">
        <v>33</v>
      </c>
      <c r="I44" s="35">
        <v>58</v>
      </c>
      <c r="J44" s="38">
        <f>ROUNDDOWN(H44/I44,3)</f>
        <v>0.56799999999999995</v>
      </c>
      <c r="K44" s="35">
        <v>3</v>
      </c>
      <c r="L44" s="40"/>
      <c r="N44">
        <v>4582</v>
      </c>
    </row>
    <row r="45" spans="1:14" x14ac:dyDescent="0.2">
      <c r="B45" s="35">
        <v>4</v>
      </c>
      <c r="C45" s="36" t="str">
        <f>VLOOKUP(N45,[1]LEDEN!A$1:E$65536,2,FALSE)</f>
        <v>WELVAERT Yves</v>
      </c>
      <c r="D45" s="37"/>
      <c r="E45" s="37"/>
      <c r="F45" s="35">
        <v>0</v>
      </c>
      <c r="G45" s="35"/>
      <c r="H45" s="35">
        <v>38</v>
      </c>
      <c r="I45" s="35">
        <v>48</v>
      </c>
      <c r="J45" s="38">
        <f>ROUNDDOWN(H45/I45,3)</f>
        <v>0.79100000000000004</v>
      </c>
      <c r="K45" s="35">
        <v>4</v>
      </c>
      <c r="L45" s="40"/>
      <c r="N45">
        <v>6709</v>
      </c>
    </row>
    <row r="46" spans="1:14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4</v>
      </c>
      <c r="G47" s="43">
        <f>SUM(G42:G46)</f>
        <v>0</v>
      </c>
      <c r="H47" s="43">
        <f>SUM(H42:H46)</f>
        <v>155</v>
      </c>
      <c r="I47" s="43">
        <f>SUM(I42:I46)</f>
        <v>223</v>
      </c>
      <c r="J47" s="44">
        <f>ROUNDDOWN(H47/I47,3)</f>
        <v>0.69499999999999995</v>
      </c>
      <c r="K47" s="43">
        <f>MAX(K42:K46)</f>
        <v>5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4" ht="6" customHeight="1" x14ac:dyDescent="0.2"/>
    <row r="50" spans="1:14" ht="13.5" customHeight="1" x14ac:dyDescent="0.2">
      <c r="A50" s="26" t="s">
        <v>12</v>
      </c>
      <c r="B50" s="27" t="str">
        <f>VLOOKUP(L50,[1]LEDEN!A$1:E$65536,2,FALSE)</f>
        <v>STANDAERT Peter</v>
      </c>
      <c r="C50" s="26"/>
      <c r="D50" s="26"/>
      <c r="E50" s="26"/>
      <c r="F50" s="26" t="s">
        <v>13</v>
      </c>
      <c r="G50" s="28" t="str">
        <f>VLOOKUP(L50,[1]LEDEN!A$1:E$65536,3,FALSE)</f>
        <v>K. EBC</v>
      </c>
      <c r="H50" s="28"/>
      <c r="I50" s="26"/>
      <c r="J50" s="29"/>
      <c r="K50" s="26"/>
      <c r="L50" s="30">
        <v>4560</v>
      </c>
    </row>
    <row r="52" spans="1:14" x14ac:dyDescent="0.2">
      <c r="F52" s="31" t="s">
        <v>14</v>
      </c>
      <c r="G52" s="32" t="s">
        <v>15</v>
      </c>
      <c r="H52" s="32">
        <v>2.2999999999999998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4" x14ac:dyDescent="0.2">
      <c r="B53" s="35">
        <v>1</v>
      </c>
      <c r="C53" s="36" t="str">
        <f>VLOOKUP(N53,[1]LEDEN!A$1:E$65536,2,FALSE)</f>
        <v>VERSNOYEN François</v>
      </c>
      <c r="D53" s="37"/>
      <c r="E53" s="37"/>
      <c r="F53" s="35">
        <v>0</v>
      </c>
      <c r="G53" s="35"/>
      <c r="H53" s="35">
        <v>32</v>
      </c>
      <c r="I53" s="35">
        <v>59</v>
      </c>
      <c r="J53" s="38">
        <f>ROUNDDOWN(H53/I53,3)</f>
        <v>0.54200000000000004</v>
      </c>
      <c r="K53" s="35">
        <v>4</v>
      </c>
      <c r="L53" s="39"/>
      <c r="N53">
        <v>4629</v>
      </c>
    </row>
    <row r="54" spans="1:14" x14ac:dyDescent="0.2">
      <c r="B54" s="35">
        <v>2</v>
      </c>
      <c r="C54" s="36" t="str">
        <f>VLOOKUP(N54,[1]LEDEN!A$1:E$65536,2,FALSE)</f>
        <v>COOLS Willy</v>
      </c>
      <c r="D54" s="37"/>
      <c r="E54" s="37"/>
      <c r="F54" s="35">
        <v>0</v>
      </c>
      <c r="G54" s="35"/>
      <c r="H54" s="35">
        <v>22</v>
      </c>
      <c r="I54" s="35">
        <v>56</v>
      </c>
      <c r="J54" s="38">
        <f>ROUNDDOWN(H54/I54,3)</f>
        <v>0.39200000000000002</v>
      </c>
      <c r="K54" s="35">
        <v>3</v>
      </c>
      <c r="L54" s="40">
        <v>5</v>
      </c>
      <c r="N54">
        <v>6095</v>
      </c>
    </row>
    <row r="55" spans="1:14" x14ac:dyDescent="0.2">
      <c r="B55" s="35">
        <v>3</v>
      </c>
      <c r="C55" s="36" t="str">
        <f>VLOOKUP(N55,[1]LEDEN!A$1:E$65536,2,FALSE)</f>
        <v>VAN LIERDE Etienne</v>
      </c>
      <c r="D55" s="37"/>
      <c r="E55" s="37"/>
      <c r="F55" s="35">
        <v>0</v>
      </c>
      <c r="G55" s="35"/>
      <c r="H55" s="35">
        <v>41</v>
      </c>
      <c r="I55" s="35">
        <v>48</v>
      </c>
      <c r="J55" s="38">
        <f>ROUNDDOWN(H55/I55,3)</f>
        <v>0.85399999999999998</v>
      </c>
      <c r="K55" s="35">
        <v>3</v>
      </c>
      <c r="L55" s="40"/>
      <c r="N55">
        <v>4582</v>
      </c>
    </row>
    <row r="56" spans="1:14" x14ac:dyDescent="0.2">
      <c r="B56" s="35">
        <v>4</v>
      </c>
      <c r="C56" s="36" t="str">
        <f>VLOOKUP(N56,[1]LEDEN!A$1:E$65536,2,FALSE)</f>
        <v>WELVAERT Yves</v>
      </c>
      <c r="D56" s="37"/>
      <c r="E56" s="37"/>
      <c r="F56" s="35">
        <v>2</v>
      </c>
      <c r="G56" s="35"/>
      <c r="H56" s="35">
        <v>42</v>
      </c>
      <c r="I56" s="35">
        <v>56</v>
      </c>
      <c r="J56" s="38">
        <f>ROUNDDOWN(H56/I56,3)</f>
        <v>0.75</v>
      </c>
      <c r="K56" s="35">
        <v>4</v>
      </c>
      <c r="L56" s="40"/>
      <c r="N56">
        <v>6709</v>
      </c>
    </row>
    <row r="57" spans="1:14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ROUNDDOWN(H57/I57,2)</f>
        <v>#DIV/0!</v>
      </c>
      <c r="K57" s="35"/>
      <c r="L57" s="40"/>
    </row>
    <row r="58" spans="1:14" x14ac:dyDescent="0.2">
      <c r="A58" s="41"/>
      <c r="B58" s="42"/>
      <c r="C58" s="41"/>
      <c r="D58" s="41"/>
      <c r="E58" s="41" t="s">
        <v>20</v>
      </c>
      <c r="F58" s="43">
        <f>SUM(F53:F57)</f>
        <v>2</v>
      </c>
      <c r="G58" s="43">
        <f>SUM(G53:G57)</f>
        <v>0</v>
      </c>
      <c r="H58" s="43">
        <f>SUM(H53:H57)</f>
        <v>137</v>
      </c>
      <c r="I58" s="43">
        <f>SUM(I53:I57)</f>
        <v>219</v>
      </c>
      <c r="J58" s="44">
        <f>ROUNDDOWN(H58/I58,3)</f>
        <v>0.625</v>
      </c>
      <c r="K58" s="43">
        <f>MAX(K53:K57)</f>
        <v>4</v>
      </c>
      <c r="L58" s="45"/>
    </row>
    <row r="59" spans="1:14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1" spans="1:14" ht="13.5" customHeight="1" x14ac:dyDescent="0.2">
      <c r="A61" s="26" t="s">
        <v>12</v>
      </c>
      <c r="B61" s="27" t="str">
        <f>VLOOKUP(L61,[1]LEDEN!A$1:E$65536,2,FALSE)</f>
        <v>MESURE Freddy</v>
      </c>
      <c r="C61" s="26"/>
      <c r="D61" s="26"/>
      <c r="E61" s="26"/>
      <c r="F61" s="26" t="s">
        <v>13</v>
      </c>
      <c r="G61" s="28" t="str">
        <f>VLOOKUP(L61,[1]LEDEN!A$1:E$65536,3,FALSE)</f>
        <v>K.ME</v>
      </c>
      <c r="H61" s="28"/>
      <c r="I61" s="26"/>
      <c r="J61" s="29"/>
      <c r="K61" s="26"/>
      <c r="L61" s="30">
        <v>4643</v>
      </c>
    </row>
    <row r="63" spans="1:14" x14ac:dyDescent="0.2">
      <c r="F63" s="31" t="s">
        <v>14</v>
      </c>
      <c r="G63" s="32" t="s">
        <v>15</v>
      </c>
      <c r="H63" s="32">
        <v>2.2999999999999998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4" x14ac:dyDescent="0.2">
      <c r="B64" s="35">
        <v>1</v>
      </c>
      <c r="C64" s="36" t="str">
        <f>VLOOKUP(N64,[1]LEDEN!A$1:E$65536,2,FALSE)</f>
        <v>VERSNOYEN François</v>
      </c>
      <c r="D64" s="37"/>
      <c r="E64" s="37"/>
      <c r="F64" s="35">
        <v>0</v>
      </c>
      <c r="G64" s="35"/>
      <c r="H64" s="35">
        <v>34</v>
      </c>
      <c r="I64" s="35">
        <v>34</v>
      </c>
      <c r="J64" s="38">
        <f>ROUNDDOWN(H64/I64,3)</f>
        <v>1</v>
      </c>
      <c r="K64" s="35">
        <v>5</v>
      </c>
      <c r="L64" s="39"/>
      <c r="N64">
        <v>4629</v>
      </c>
    </row>
    <row r="65" spans="1:14" x14ac:dyDescent="0.2">
      <c r="B65" s="35">
        <v>2</v>
      </c>
      <c r="C65" s="36" t="str">
        <f>VLOOKUP(N65,[1]LEDEN!A$1:E$65536,2,FALSE)</f>
        <v>COOLS Willy</v>
      </c>
      <c r="D65" s="37"/>
      <c r="E65" s="37"/>
      <c r="F65" s="35">
        <v>0</v>
      </c>
      <c r="G65" s="35"/>
      <c r="H65" s="35">
        <v>35</v>
      </c>
      <c r="I65" s="35">
        <v>61</v>
      </c>
      <c r="J65" s="38">
        <f>ROUNDDOWN(H65/I65,3)</f>
        <v>0.57299999999999995</v>
      </c>
      <c r="K65" s="35">
        <v>3</v>
      </c>
      <c r="L65" s="40">
        <v>6</v>
      </c>
      <c r="N65">
        <v>6095</v>
      </c>
    </row>
    <row r="66" spans="1:14" x14ac:dyDescent="0.2">
      <c r="B66" s="35">
        <v>3</v>
      </c>
      <c r="C66" s="36" t="str">
        <f>VLOOKUP(N66,[1]LEDEN!A$1:E$65536,2,FALSE)</f>
        <v>VAN LIERDE Etienne</v>
      </c>
      <c r="D66" s="37"/>
      <c r="E66" s="37"/>
      <c r="F66" s="35">
        <v>0</v>
      </c>
      <c r="G66" s="35"/>
      <c r="H66" s="35">
        <v>41</v>
      </c>
      <c r="I66" s="35">
        <v>59</v>
      </c>
      <c r="J66" s="38">
        <f>ROUNDDOWN(H66/I66,3)</f>
        <v>0.69399999999999995</v>
      </c>
      <c r="K66" s="35">
        <v>4</v>
      </c>
      <c r="L66" s="40"/>
      <c r="N66">
        <v>4582</v>
      </c>
    </row>
    <row r="67" spans="1:14" x14ac:dyDescent="0.2">
      <c r="B67" s="35">
        <v>4</v>
      </c>
      <c r="C67" s="36" t="str">
        <f>VLOOKUP(N67,[1]LEDEN!A$1:E$65536,2,FALSE)</f>
        <v>WELVAERT Yves</v>
      </c>
      <c r="D67" s="37"/>
      <c r="E67" s="37"/>
      <c r="F67" s="35">
        <v>0</v>
      </c>
      <c r="G67" s="35"/>
      <c r="H67" s="35">
        <v>28</v>
      </c>
      <c r="I67" s="35">
        <v>54</v>
      </c>
      <c r="J67" s="38">
        <f>ROUNDDOWN(H67/I67,3)</f>
        <v>0.51800000000000002</v>
      </c>
      <c r="K67" s="35">
        <v>2</v>
      </c>
      <c r="L67" s="40"/>
      <c r="N67">
        <v>6709</v>
      </c>
    </row>
    <row r="68" spans="1:14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8" t="e">
        <f>ROUNDDOWN(H68/I68,2)</f>
        <v>#DIV/0!</v>
      </c>
      <c r="K68" s="35"/>
      <c r="L68" s="40"/>
    </row>
    <row r="69" spans="1:14" x14ac:dyDescent="0.2">
      <c r="A69" s="41"/>
      <c r="B69" s="42"/>
      <c r="C69" s="41"/>
      <c r="D69" s="41"/>
      <c r="E69" s="41" t="s">
        <v>20</v>
      </c>
      <c r="F69" s="43">
        <f>SUM(F64:F68)</f>
        <v>0</v>
      </c>
      <c r="G69" s="43">
        <f>SUM(G64:G68)</f>
        <v>0</v>
      </c>
      <c r="H69" s="43">
        <f>SUM(H64:H68)</f>
        <v>138</v>
      </c>
      <c r="I69" s="43">
        <f>SUM(I64:I68)</f>
        <v>208</v>
      </c>
      <c r="J69" s="44">
        <f>ROUNDDOWN(H69/I69,3)</f>
        <v>0.66300000000000003</v>
      </c>
      <c r="K69" s="43">
        <f>MAX(K64:K68)</f>
        <v>5</v>
      </c>
      <c r="L69" s="45"/>
    </row>
    <row r="70" spans="1:14" ht="4.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4" x14ac:dyDescent="0.2">
      <c r="D74" s="50">
        <f ca="1">TODAY()</f>
        <v>42213</v>
      </c>
      <c r="H74" t="s">
        <v>22</v>
      </c>
      <c r="I74" t="s">
        <v>23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2015-07-28T19:42:14Z</dcterms:created>
  <dcterms:modified xsi:type="dcterms:W3CDTF">2015-07-28T19:43:11Z</dcterms:modified>
</cp:coreProperties>
</file>