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755"/>
  </bookViews>
  <sheets>
    <sheet name="VW 3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H48" i="1"/>
  <c r="L47" i="1"/>
  <c r="H47" i="1"/>
  <c r="E39" i="1"/>
  <c r="G37" i="1"/>
  <c r="C37" i="1"/>
  <c r="G36" i="1"/>
  <c r="C36" i="1"/>
  <c r="G35" i="1"/>
  <c r="C35" i="1"/>
  <c r="G34" i="1"/>
  <c r="C34" i="1"/>
  <c r="G33" i="1"/>
  <c r="C33" i="1"/>
  <c r="G30" i="1"/>
  <c r="M29" i="1"/>
  <c r="C29" i="1"/>
  <c r="G26" i="1"/>
  <c r="C26" i="1"/>
  <c r="G25" i="1"/>
  <c r="C25" i="1"/>
  <c r="G24" i="1"/>
  <c r="C24" i="1"/>
  <c r="G23" i="1"/>
  <c r="C23" i="1"/>
  <c r="G20" i="1"/>
  <c r="M19" i="1"/>
  <c r="C19" i="1"/>
  <c r="G16" i="1"/>
  <c r="C16" i="1"/>
  <c r="G15" i="1"/>
  <c r="C15" i="1"/>
  <c r="G14" i="1"/>
  <c r="C14" i="1"/>
  <c r="G13" i="1"/>
  <c r="C13" i="1"/>
  <c r="G10" i="1"/>
  <c r="M9" i="1"/>
  <c r="C9" i="1"/>
  <c r="I7" i="1"/>
</calcChain>
</file>

<file path=xl/sharedStrings.xml><?xml version="1.0" encoding="utf-8"?>
<sst xmlns="http://schemas.openxmlformats.org/spreadsheetml/2006/main" count="74" uniqueCount="60">
  <si>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</si>
  <si>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</si>
  <si>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</si>
  <si>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</si>
  <si>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</si>
  <si>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</si>
  <si>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2drk</t>
  </si>
  <si>
    <t>P3</t>
  </si>
  <si>
    <t>vg02</t>
  </si>
  <si>
    <t>Wedstrijdleiding :</t>
  </si>
  <si>
    <t>of afgevaardigde</t>
  </si>
  <si>
    <t>sb02</t>
  </si>
  <si>
    <t>za. 7 en zo. 8 feb 2015.</t>
  </si>
  <si>
    <t>om 14u00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</si>
  <si>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</si>
  <si>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</si>
  <si>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</si>
  <si>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</si>
  <si>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</si>
  <si>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</si>
  <si>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</si>
  <si>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- 4de          2de - 3de</t>
  </si>
  <si>
    <t>P 2</t>
  </si>
  <si>
    <t>vg15</t>
  </si>
  <si>
    <t>sb15</t>
  </si>
  <si>
    <t>di. 3 en do. 5 feb. 2015.</t>
  </si>
  <si>
    <t>om  19u00</t>
  </si>
  <si>
    <t>vg10</t>
  </si>
  <si>
    <t>sb10</t>
  </si>
  <si>
    <t>za. 31 jan. En zo. 1 feb. 2015.</t>
  </si>
  <si>
    <t>om 16u00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</si>
  <si>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</si>
  <si>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</si>
  <si>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</si>
  <si>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</si>
  <si>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</si>
  <si>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</si>
  <si>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</si>
  <si>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</si>
  <si>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1 - 3</t>
  </si>
  <si>
    <t>2 - 4</t>
  </si>
  <si>
    <t>Te spelen punten :</t>
  </si>
  <si>
    <t xml:space="preserve">Plaatsen zich voor de districtfinale : De winnaar van elke poule + de beste 2de over de 3 poules volgens gemiddelde. 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</si>
  <si>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</si>
  <si>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</si>
  <si>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</si>
  <si>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</si>
  <si>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</si>
  <si>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</si>
  <si>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</si>
  <si>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</si>
  <si>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</si>
  <si>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 xml:space="preserve">De kalender is overgemaakt aan </t>
  </si>
  <si>
    <t>C.J.S.M.</t>
  </si>
  <si>
    <t>op</t>
  </si>
  <si>
    <t>15 jan. 2015</t>
  </si>
  <si>
    <t xml:space="preserve">Verzamelbladen  binnen 24 uur bij  DSB MEULEMAN Rudy </t>
  </si>
  <si>
    <t>per e-mail :  rudy.meuleman@telenet.be</t>
  </si>
  <si>
    <t>Info kal.   + melding FF    bij de districtsportbestuurder  GSM : 0486 / 36 92 21</t>
  </si>
  <si>
    <t>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</si>
</sst>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9" fillId="0" borderId="0" xfId="0" applyFont="1" applyBorder="1"/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0" fillId="0" borderId="0" xfId="0" applyFont="1" applyFill="1" applyBorder="1"/>
    <xf numFmtId="164" fontId="11" fillId="0" borderId="0" xfId="0" applyNumberFormat="1" applyFont="1" applyFill="1" applyBorder="1" applyAlignment="1">
      <alignment horizontal="right"/>
    </xf>
    <xf numFmtId="15" fontId="6" fillId="0" borderId="0" xfId="0" quotePrefix="1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13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5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47625</xdr:rowOff>
        </xdr:from>
        <xdr:to>
          <xdr:col>13</xdr:col>
          <xdr:colOff>142875</xdr:colOff>
          <xdr:row>58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AppData/Roaming/Microsoft/Excel/KAL%20VW%202e%20drieb%20kb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  <cell r="G889">
            <v>0.68799999999999994</v>
          </cell>
          <cell r="I889">
            <v>0.86899999999999999</v>
          </cell>
          <cell r="K889">
            <v>0.625</v>
          </cell>
          <cell r="M889">
            <v>0.78900000000000003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58"/>
  <sheetViews>
    <sheetView tabSelected="1" workbookViewId="0">
      <selection activeCell="V26" sqref="V26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3"/>
      <c r="O2" s="4"/>
    </row>
    <row r="3" spans="2:17" x14ac:dyDescent="0.2">
      <c r="B3" s="5"/>
      <c r="C3" s="6"/>
      <c r="D3" s="46"/>
      <c r="E3" s="46"/>
      <c r="F3" s="46"/>
      <c r="G3" s="46"/>
      <c r="H3" s="46"/>
      <c r="I3" s="46"/>
      <c r="J3" s="46"/>
      <c r="K3" s="46"/>
      <c r="L3" s="46"/>
      <c r="M3" s="46"/>
      <c r="N3" s="6"/>
      <c r="O3" s="7"/>
    </row>
    <row r="4" spans="2:17" x14ac:dyDescent="0.2">
      <c r="B4" s="5"/>
      <c r="C4" s="6"/>
      <c r="D4" s="47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6"/>
      <c r="O4" s="7"/>
    </row>
    <row r="5" spans="2:17" x14ac:dyDescent="0.2">
      <c r="B5" s="5"/>
      <c r="C5" s="6"/>
      <c r="D5" s="48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6"/>
      <c r="O5" s="7"/>
    </row>
    <row r="6" spans="2:17" x14ac:dyDescent="0.2">
      <c r="B6" s="5"/>
      <c r="C6" s="6"/>
      <c r="D6" s="49" t="s">
        <v>3</v>
      </c>
      <c r="E6" s="49"/>
      <c r="F6" s="49"/>
      <c r="G6" s="49"/>
      <c r="H6" s="49"/>
      <c r="I6" s="50" t="s">
        <v>4</v>
      </c>
      <c r="J6" s="51"/>
      <c r="K6" s="51"/>
      <c r="L6" s="51"/>
      <c r="M6" s="51"/>
      <c r="N6" s="6"/>
      <c r="O6" s="7"/>
    </row>
    <row r="7" spans="2:17" x14ac:dyDescent="0.2">
      <c r="B7" s="8"/>
      <c r="C7" s="9"/>
      <c r="D7" s="52" t="s">
        <v>5</v>
      </c>
      <c r="E7" s="52"/>
      <c r="F7" s="52"/>
      <c r="G7" s="52"/>
      <c r="H7" s="52"/>
      <c r="I7" s="53" t="str">
        <f>VLOOKUP(Q7,[1]LEDEN!A$1:N$65536,2,FALSE)</f>
        <v>2e klasse driebanden KB</v>
      </c>
      <c r="J7" s="53"/>
      <c r="K7" s="53"/>
      <c r="L7" s="53"/>
      <c r="M7" s="53"/>
      <c r="N7" s="9"/>
      <c r="O7" s="10"/>
      <c r="Q7" s="11" t="s">
        <v>6</v>
      </c>
    </row>
    <row r="8" spans="2:17" ht="9.75" customHeight="1" x14ac:dyDescent="0.2"/>
    <row r="9" spans="2:17" x14ac:dyDescent="0.2">
      <c r="B9" s="12" t="s">
        <v>7</v>
      </c>
      <c r="C9" s="13" t="str">
        <f>VLOOKUP(Q9,[1]LEDEN!A$1:N$65536,2,FALSE)</f>
        <v>B.C. EDELWEISS  café " Trapkes Op " Reibroeckstr 33 9940 Everg</v>
      </c>
      <c r="E9" s="13"/>
      <c r="F9" s="13"/>
      <c r="G9" s="13"/>
      <c r="H9" s="13"/>
      <c r="I9" s="13"/>
      <c r="J9" s="13"/>
      <c r="K9" s="13"/>
      <c r="L9" s="13"/>
      <c r="M9" s="13" t="str">
        <f>VLOOKUP(Q9,[1]LEDEN!A$1:N$65536,11,FALSE)</f>
        <v>tel : 0472 / 64 08 74</v>
      </c>
      <c r="N9" s="13"/>
      <c r="O9" s="13"/>
      <c r="Q9" s="11" t="s">
        <v>8</v>
      </c>
    </row>
    <row r="10" spans="2:17" x14ac:dyDescent="0.2">
      <c r="B10" s="12"/>
      <c r="C10" s="12"/>
      <c r="D10" s="13" t="s">
        <v>9</v>
      </c>
      <c r="E10" s="13"/>
      <c r="F10" s="13"/>
      <c r="G10" s="13" t="str">
        <f>VLOOKUP(Q10,[1]LEDEN!A$1:N$65536,5,FALSE)</f>
        <v>VAN HAMME Rudi</v>
      </c>
      <c r="H10" s="13"/>
      <c r="I10" s="13"/>
      <c r="J10" s="13"/>
      <c r="K10" s="13" t="s">
        <v>10</v>
      </c>
      <c r="L10" s="13"/>
      <c r="M10" s="13"/>
      <c r="N10" s="12"/>
      <c r="O10" s="12"/>
      <c r="Q10" s="11" t="s">
        <v>11</v>
      </c>
    </row>
    <row r="11" spans="2:17" x14ac:dyDescent="0.2">
      <c r="B11" s="12"/>
      <c r="C11" s="12"/>
      <c r="D11" s="14" t="s">
        <v>12</v>
      </c>
      <c r="E11" s="14"/>
      <c r="F11" s="14"/>
      <c r="G11" s="14"/>
      <c r="H11" s="14"/>
      <c r="I11" s="14" t="s">
        <v>13</v>
      </c>
      <c r="J11" s="14"/>
      <c r="K11" s="14"/>
      <c r="L11" s="14"/>
      <c r="M11" s="14"/>
      <c r="N11" s="12"/>
      <c r="O11" s="12"/>
    </row>
    <row r="12" spans="2:17" ht="6.75" customHeight="1" x14ac:dyDescent="0.2">
      <c r="B12" s="12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2"/>
      <c r="O12" s="12"/>
    </row>
    <row r="13" spans="2:17" x14ac:dyDescent="0.2">
      <c r="B13" s="1">
        <v>4425</v>
      </c>
      <c r="C13" t="str">
        <f>VLOOKUP(B13:B30,[1]LEDEN!A$1:E$65536,2,FALSE)</f>
        <v>GEVAERT André</v>
      </c>
      <c r="G13" t="str">
        <f>VLOOKUP(B13,[1]LEDEN!A$1:E$65536,3,FALSE)</f>
        <v>ED</v>
      </c>
      <c r="I13" s="15"/>
      <c r="J13" s="16"/>
      <c r="K13" s="17"/>
      <c r="L13" s="16" t="s">
        <v>14</v>
      </c>
      <c r="M13" s="18"/>
      <c r="N13" s="16" t="s">
        <v>15</v>
      </c>
      <c r="O13" s="19"/>
    </row>
    <row r="14" spans="2:17" x14ac:dyDescent="0.2">
      <c r="B14" s="1">
        <v>8148</v>
      </c>
      <c r="C14" t="str">
        <f>VLOOKUP(B14:B31,[1]LEDEN!A$1:E$65536,2,FALSE)</f>
        <v>EVERAERT Santino</v>
      </c>
      <c r="G14" t="str">
        <f>VLOOKUP(B14,[1]LEDEN!A$1:E$65536,3,FALSE)</f>
        <v>GS</v>
      </c>
      <c r="I14" s="20"/>
      <c r="J14" s="16"/>
      <c r="K14" s="1"/>
      <c r="L14" s="19" t="s">
        <v>16</v>
      </c>
      <c r="M14" s="19"/>
      <c r="N14" s="19" t="s">
        <v>17</v>
      </c>
      <c r="O14" s="19"/>
    </row>
    <row r="15" spans="2:17" x14ac:dyDescent="0.2">
      <c r="B15" s="1">
        <v>7303</v>
      </c>
      <c r="C15" t="str">
        <f>VLOOKUP(B15:B32,[1]LEDEN!A$1:E$65536,2,FALSE)</f>
        <v>FRANCK Franky</v>
      </c>
      <c r="G15" t="str">
        <f>VLOOKUP(B15,[1]LEDEN!A$1:E$65536,3,FALSE)</f>
        <v>UN</v>
      </c>
      <c r="I15" s="20"/>
      <c r="J15" s="1"/>
      <c r="K15" s="1"/>
      <c r="L15" s="19" t="s">
        <v>18</v>
      </c>
      <c r="M15" s="19"/>
      <c r="N15" s="19" t="s">
        <v>19</v>
      </c>
      <c r="O15" s="19"/>
    </row>
    <row r="16" spans="2:17" x14ac:dyDescent="0.2">
      <c r="B16" s="1">
        <v>6713</v>
      </c>
      <c r="C16" t="str">
        <f>VLOOKUP(B16:B33,[1]LEDEN!A$1:E$65536,2,FALSE)</f>
        <v>VAN ACKER Johan</v>
      </c>
      <c r="G16" t="str">
        <f>VLOOKUP(B16,[1]LEDEN!A$1:E$65536,3,FALSE)</f>
        <v>BVG</v>
      </c>
      <c r="I16" s="20"/>
      <c r="J16" s="21"/>
      <c r="K16" s="1"/>
      <c r="L16" s="19" t="s">
        <v>20</v>
      </c>
      <c r="M16" s="19"/>
      <c r="N16" s="19"/>
      <c r="O16" s="19"/>
    </row>
    <row r="17" spans="2:17" x14ac:dyDescent="0.2">
      <c r="I17" s="20"/>
      <c r="J17" s="16"/>
      <c r="K17" s="1"/>
      <c r="L17" s="19" t="s">
        <v>21</v>
      </c>
      <c r="M17" s="19"/>
      <c r="N17" s="19"/>
      <c r="O17" s="19"/>
    </row>
    <row r="18" spans="2:17" x14ac:dyDescent="0.2">
      <c r="B18" s="22"/>
      <c r="C18" s="23"/>
      <c r="D18" s="12"/>
      <c r="E18" s="12"/>
      <c r="F18" s="12"/>
      <c r="G18" s="12"/>
      <c r="H18" s="24"/>
      <c r="I18" s="20"/>
      <c r="J18" s="24"/>
      <c r="K18" s="20"/>
      <c r="L18" s="15"/>
      <c r="M18" s="15"/>
      <c r="N18" s="15"/>
      <c r="O18" s="15"/>
      <c r="Q18" s="11"/>
    </row>
    <row r="19" spans="2:17" x14ac:dyDescent="0.2">
      <c r="B19" s="12" t="s">
        <v>22</v>
      </c>
      <c r="C19" s="14" t="str">
        <f>VLOOKUP(Q19,[1]LEDEN!A$1:N$65536,2,FALSE)</f>
        <v>In K. EEKLOSE BC. - Zaal Montana Markt 6   9900 Eeklo</v>
      </c>
      <c r="D19" s="14"/>
      <c r="E19" s="14"/>
      <c r="F19" s="14"/>
      <c r="G19" s="14"/>
      <c r="H19" s="14"/>
      <c r="I19" s="14"/>
      <c r="J19" s="14"/>
      <c r="L19" s="14"/>
      <c r="M19" s="14" t="str">
        <f>VLOOKUP(Q19,[1]LEDEN!A$1:N$65536,11,FALSE)</f>
        <v>tel : 09 / 377 06 19</v>
      </c>
      <c r="N19" s="14"/>
      <c r="O19" s="14"/>
      <c r="Q19" s="11" t="s">
        <v>23</v>
      </c>
    </row>
    <row r="20" spans="2:17" x14ac:dyDescent="0.2">
      <c r="B20" s="12"/>
      <c r="C20" s="23"/>
      <c r="D20" s="14" t="s">
        <v>9</v>
      </c>
      <c r="E20" s="14"/>
      <c r="F20" s="14"/>
      <c r="G20" s="14" t="str">
        <f>VLOOKUP(Q20,[1]LEDEN!A$1:N$65536,5,FALSE)</f>
        <v>VAN LANCKER Pierre</v>
      </c>
      <c r="H20" s="14"/>
      <c r="I20" s="14"/>
      <c r="J20" s="14"/>
      <c r="K20" s="14" t="s">
        <v>10</v>
      </c>
      <c r="L20" s="14"/>
      <c r="M20" s="14"/>
      <c r="N20" s="14"/>
      <c r="O20" s="14"/>
      <c r="Q20" s="11" t="s">
        <v>24</v>
      </c>
    </row>
    <row r="21" spans="2:17" x14ac:dyDescent="0.2">
      <c r="B21" s="12"/>
      <c r="C21" s="23"/>
      <c r="D21" s="14" t="s">
        <v>25</v>
      </c>
      <c r="E21" s="14"/>
      <c r="F21" s="14"/>
      <c r="G21" s="14"/>
      <c r="H21" s="14"/>
      <c r="I21" s="14" t="s">
        <v>26</v>
      </c>
      <c r="J21" s="14"/>
      <c r="K21" s="14"/>
      <c r="L21" s="14"/>
      <c r="M21" s="14"/>
      <c r="N21" s="14"/>
      <c r="O21" s="14"/>
    </row>
    <row r="22" spans="2:17" ht="13.5" customHeight="1" x14ac:dyDescent="0.2">
      <c r="B22" s="12"/>
      <c r="C22" s="25"/>
      <c r="D22" s="14"/>
      <c r="E22" s="14"/>
      <c r="F22" s="14"/>
      <c r="G22" s="14"/>
      <c r="H22" s="14"/>
      <c r="I22" s="14"/>
      <c r="J22" s="14"/>
      <c r="K22" s="14"/>
      <c r="L22" s="16" t="s">
        <v>14</v>
      </c>
      <c r="M22" s="18"/>
      <c r="N22" s="16" t="s">
        <v>15</v>
      </c>
      <c r="O22" s="19"/>
    </row>
    <row r="23" spans="2:17" x14ac:dyDescent="0.2">
      <c r="B23" s="1">
        <v>4490</v>
      </c>
      <c r="C23" t="str">
        <f>VLOOKUP(B23:B40,[1]LEDEN!A$1:E$65536,2,FALSE)</f>
        <v>VAN LANCKER Pierre</v>
      </c>
      <c r="G23" t="str">
        <f>VLOOKUP(B23,[1]LEDEN!A$1:E$65536,3,FALSE)</f>
        <v>K.EBC</v>
      </c>
      <c r="I23" s="12"/>
      <c r="J23" s="16"/>
      <c r="K23" s="17"/>
      <c r="L23" s="19" t="s">
        <v>16</v>
      </c>
      <c r="M23" s="19"/>
      <c r="N23" s="19" t="s">
        <v>17</v>
      </c>
      <c r="O23" s="19"/>
    </row>
    <row r="24" spans="2:17" x14ac:dyDescent="0.2">
      <c r="B24" s="1">
        <v>4435</v>
      </c>
      <c r="C24" t="str">
        <f>VLOOKUP(B24:B41,[1]LEDEN!A$1:E$65536,2,FALSE)</f>
        <v>HERREMAN Roger</v>
      </c>
      <c r="G24" t="str">
        <f>VLOOKUP(B24,[1]LEDEN!A$1:E$65536,3,FALSE)</f>
        <v>UN</v>
      </c>
      <c r="I24" s="16"/>
      <c r="J24" s="16"/>
      <c r="K24" s="1"/>
      <c r="L24" s="19" t="s">
        <v>18</v>
      </c>
      <c r="M24" s="19"/>
      <c r="N24" s="19" t="s">
        <v>19</v>
      </c>
      <c r="O24" s="19"/>
    </row>
    <row r="25" spans="2:17" x14ac:dyDescent="0.2">
      <c r="B25" s="1">
        <v>8064</v>
      </c>
      <c r="C25" t="str">
        <f>VLOOKUP(B25:B42,[1]LEDEN!A$1:E$65536,2,FALSE)</f>
        <v>CNOCKAERT Arnold</v>
      </c>
      <c r="G25" t="str">
        <f>VLOOKUP(B25,[1]LEDEN!A$1:E$65536,3,FALSE)</f>
        <v>GS</v>
      </c>
      <c r="I25" s="20"/>
      <c r="J25" s="1"/>
      <c r="K25" s="1"/>
      <c r="L25" s="19" t="s">
        <v>20</v>
      </c>
      <c r="M25" s="19"/>
      <c r="N25" s="19"/>
      <c r="O25" s="19"/>
    </row>
    <row r="26" spans="2:17" x14ac:dyDescent="0.2">
      <c r="B26" s="1">
        <v>9263</v>
      </c>
      <c r="C26" t="str">
        <f>VLOOKUP(B26:B43,[1]LEDEN!A$1:E$65536,2,FALSE)</f>
        <v>DE VOS Guido</v>
      </c>
      <c r="G26" t="str">
        <f>VLOOKUP(B26,[1]LEDEN!A$1:E$65536,3,FALSE)</f>
        <v>ROY</v>
      </c>
      <c r="I26" s="20"/>
      <c r="J26" s="21"/>
      <c r="K26" s="1"/>
      <c r="L26" s="19" t="s">
        <v>21</v>
      </c>
      <c r="M26" s="19"/>
      <c r="N26" s="19"/>
      <c r="O26" s="19"/>
    </row>
    <row r="27" spans="2:17" x14ac:dyDescent="0.2">
      <c r="I27" s="20"/>
      <c r="J27" s="16"/>
      <c r="K27" s="1"/>
      <c r="L27" s="16"/>
      <c r="M27" s="26"/>
      <c r="N27" s="16"/>
      <c r="O27" s="20"/>
    </row>
    <row r="28" spans="2:17" x14ac:dyDescent="0.2">
      <c r="B28" s="12"/>
      <c r="C28" s="12"/>
      <c r="D28" s="12"/>
      <c r="E28" s="12"/>
      <c r="F28" s="12"/>
      <c r="G28" s="12"/>
      <c r="H28" s="43"/>
      <c r="I28" s="44"/>
      <c r="J28" s="44"/>
      <c r="K28" s="44"/>
      <c r="L28" s="43"/>
      <c r="M28" s="44"/>
      <c r="N28" s="44"/>
      <c r="O28" s="44"/>
    </row>
    <row r="29" spans="2:17" x14ac:dyDescent="0.2">
      <c r="B29" s="12" t="s">
        <v>59</v>
      </c>
      <c r="C29" s="13" t="str">
        <f>VLOOKUP(Q29,[1]LEDEN!A$1:N$65536,2,FALSE)</f>
        <v>K.BC KUNST &amp; VERMAAK   De Kring.  Kapittelstraat 7. 9700 Oudenaarde</v>
      </c>
      <c r="E29" s="13"/>
      <c r="F29" s="13"/>
      <c r="G29" s="13"/>
      <c r="H29" s="13"/>
      <c r="I29" s="13"/>
      <c r="J29" s="13"/>
      <c r="K29" s="13"/>
      <c r="L29" s="13"/>
      <c r="M29" s="13" t="str">
        <f>VLOOKUP(Q29,[1]LEDEN!A$1:N$65536,11,FALSE)</f>
        <v>tel : 056 / 31 73 24</v>
      </c>
      <c r="N29" s="13"/>
      <c r="O29" s="13"/>
      <c r="Q29" s="11" t="s">
        <v>27</v>
      </c>
    </row>
    <row r="30" spans="2:17" x14ac:dyDescent="0.2">
      <c r="B30" s="27"/>
      <c r="C30" s="12"/>
      <c r="D30" s="13" t="s">
        <v>9</v>
      </c>
      <c r="E30" s="13"/>
      <c r="F30" s="13"/>
      <c r="G30" s="13" t="str">
        <f>VLOOKUP(Q30,[1]LEDEN!A$1:N$65536,5,FALSE)</f>
        <v>DE MEYER Erik</v>
      </c>
      <c r="H30" s="13"/>
      <c r="I30" s="13"/>
      <c r="J30" s="13"/>
      <c r="K30" s="13" t="s">
        <v>10</v>
      </c>
      <c r="L30" s="13"/>
      <c r="M30" s="13"/>
      <c r="N30" s="28"/>
      <c r="O30" s="28"/>
      <c r="Q30" s="11" t="s">
        <v>28</v>
      </c>
    </row>
    <row r="31" spans="2:17" x14ac:dyDescent="0.2">
      <c r="B31" s="27"/>
      <c r="C31" s="12"/>
      <c r="D31" s="29" t="s">
        <v>29</v>
      </c>
      <c r="E31" s="30"/>
      <c r="F31" s="30"/>
      <c r="G31" s="30"/>
      <c r="H31" s="30"/>
      <c r="I31" s="29" t="s">
        <v>30</v>
      </c>
      <c r="J31" s="30"/>
      <c r="K31" s="30"/>
      <c r="L31" s="27"/>
      <c r="M31" s="27"/>
      <c r="N31" s="28"/>
      <c r="O31" s="28"/>
    </row>
    <row r="32" spans="2:17" ht="7.5" customHeight="1" x14ac:dyDescent="0.2">
      <c r="B32" s="27"/>
      <c r="C32" s="12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28"/>
    </row>
    <row r="33" spans="2:15" x14ac:dyDescent="0.2">
      <c r="B33" s="1">
        <v>4456</v>
      </c>
      <c r="C33" t="str">
        <f>VLOOKUP(B33:B50,[1]LEDEN!A$1:E$65536,2,FALSE)</f>
        <v>DUPONT Jean-Claude</v>
      </c>
      <c r="G33" t="str">
        <f>VLOOKUP(B33,[1]LEDEN!A$1:E$65536,3,FALSE)</f>
        <v>GS</v>
      </c>
      <c r="I33" s="22"/>
      <c r="J33" s="16"/>
      <c r="K33" s="17"/>
      <c r="L33" s="16" t="s">
        <v>31</v>
      </c>
      <c r="M33" s="17"/>
      <c r="N33" s="16" t="s">
        <v>32</v>
      </c>
      <c r="O33" s="20"/>
    </row>
    <row r="34" spans="2:15" x14ac:dyDescent="0.2">
      <c r="B34" s="1">
        <v>8888</v>
      </c>
      <c r="C34" t="str">
        <f>VLOOKUP(B34:B51,[1]LEDEN!A$1:E$65536,2,FALSE)</f>
        <v>DE MEYER Erik</v>
      </c>
      <c r="G34" t="str">
        <f>VLOOKUP(B34,[1]LEDEN!A$1:E$65536,3,FALSE)</f>
        <v>K&amp;V</v>
      </c>
      <c r="I34" s="22"/>
      <c r="J34" s="16"/>
      <c r="K34" s="1"/>
      <c r="L34" s="16" t="s">
        <v>33</v>
      </c>
      <c r="M34" s="1"/>
      <c r="N34" s="16" t="s">
        <v>34</v>
      </c>
      <c r="O34" s="20"/>
    </row>
    <row r="35" spans="2:15" x14ac:dyDescent="0.2">
      <c r="B35" s="1">
        <v>7479</v>
      </c>
      <c r="C35" t="str">
        <f>VLOOKUP(B35:B52,[1]LEDEN!A$1:E$65536,2,FALSE)</f>
        <v>HONGENAERT Erwin</v>
      </c>
      <c r="G35" t="str">
        <f>VLOOKUP(B35,[1]LEDEN!A$1:E$65536,3,FALSE)</f>
        <v>K.EBC</v>
      </c>
      <c r="I35" s="31"/>
      <c r="J35" s="1"/>
      <c r="K35" s="1"/>
      <c r="L35" s="1"/>
      <c r="M35" s="1"/>
      <c r="N35" s="16" t="s">
        <v>35</v>
      </c>
      <c r="O35" s="20"/>
    </row>
    <row r="36" spans="2:15" ht="12.75" customHeight="1" x14ac:dyDescent="0.2">
      <c r="B36" s="1">
        <v>9067</v>
      </c>
      <c r="C36" t="str">
        <f>VLOOKUP(B36:B53,[1]LEDEN!A$1:E$65536,2,FALSE)</f>
        <v>DE LETTER Sandra</v>
      </c>
      <c r="G36" t="str">
        <f>VLOOKUP(B36,[1]LEDEN!A$1:E$65536,3,FALSE)</f>
        <v>K.EBC</v>
      </c>
      <c r="I36" s="31"/>
      <c r="J36" s="21"/>
      <c r="K36" s="1"/>
      <c r="L36" s="21" t="s">
        <v>36</v>
      </c>
      <c r="M36" s="1"/>
      <c r="N36" s="1"/>
      <c r="O36" s="32"/>
    </row>
    <row r="37" spans="2:15" x14ac:dyDescent="0.2">
      <c r="B37" s="1">
        <v>4422</v>
      </c>
      <c r="C37" t="str">
        <f>VLOOKUP(B37:B54,[1]LEDEN!A$1:E$65536,2,FALSE)</f>
        <v>DE MEYER Rudi</v>
      </c>
      <c r="G37" t="str">
        <f>VLOOKUP(B37,[1]LEDEN!A$1:E$65536,3,FALSE)</f>
        <v>ED</v>
      </c>
      <c r="I37" s="31"/>
      <c r="J37" s="16"/>
      <c r="K37" s="1"/>
      <c r="L37" s="16" t="s">
        <v>37</v>
      </c>
      <c r="M37" s="1"/>
      <c r="N37" s="16" t="s">
        <v>38</v>
      </c>
      <c r="O37" s="32"/>
    </row>
    <row r="38" spans="2:15" x14ac:dyDescent="0.2">
      <c r="B38" s="27"/>
      <c r="C38" s="12"/>
      <c r="D38" s="12"/>
      <c r="E38" s="12"/>
      <c r="F38" s="12"/>
      <c r="G38" s="27"/>
      <c r="H38" s="27"/>
      <c r="I38" s="27"/>
      <c r="J38" s="27"/>
      <c r="K38" s="27"/>
      <c r="L38" s="16" t="s">
        <v>39</v>
      </c>
      <c r="M38" s="1"/>
      <c r="N38" s="21" t="s">
        <v>40</v>
      </c>
      <c r="O38" s="27"/>
    </row>
    <row r="39" spans="2:15" x14ac:dyDescent="0.2">
      <c r="B39" s="27" t="s">
        <v>41</v>
      </c>
      <c r="C39" s="27"/>
      <c r="D39" s="27"/>
      <c r="E39" s="27">
        <f>VLOOKUP(Q7,[1]LEDEN!A$1:N$65536,5,FALSE)</f>
        <v>34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ht="6" customHeight="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x14ac:dyDescent="0.2">
      <c r="B41" s="33" t="s">
        <v>42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2:15" ht="7.5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2:15" x14ac:dyDescent="0.2">
      <c r="B43" s="27"/>
      <c r="C43" s="27" t="s">
        <v>43</v>
      </c>
      <c r="D43" s="27"/>
      <c r="E43" s="27"/>
      <c r="F43" s="33" t="s">
        <v>44</v>
      </c>
      <c r="G43" s="33"/>
      <c r="H43" s="33"/>
      <c r="I43" s="33"/>
      <c r="J43" s="33"/>
      <c r="K43" s="33"/>
      <c r="L43" s="27"/>
      <c r="M43" s="27"/>
      <c r="N43" s="27"/>
      <c r="O43" s="27"/>
    </row>
    <row r="44" spans="2:15" x14ac:dyDescent="0.2">
      <c r="B44" s="27"/>
      <c r="C44" s="27"/>
      <c r="D44" s="27"/>
      <c r="E44" s="27"/>
      <c r="F44" s="33" t="s">
        <v>45</v>
      </c>
      <c r="G44" s="33"/>
      <c r="H44" s="33"/>
      <c r="I44" s="33"/>
      <c r="J44" s="33"/>
      <c r="K44" s="33"/>
      <c r="L44" s="27"/>
      <c r="M44" s="27"/>
      <c r="N44" s="27"/>
      <c r="O44" s="27"/>
    </row>
    <row r="45" spans="2:15" x14ac:dyDescent="0.2">
      <c r="B45" s="27"/>
      <c r="C45" s="27"/>
      <c r="D45" s="27"/>
      <c r="E45" s="27"/>
      <c r="F45" s="33" t="s">
        <v>46</v>
      </c>
      <c r="G45" s="33"/>
      <c r="H45" s="33"/>
      <c r="I45" s="33"/>
      <c r="J45" s="33"/>
      <c r="K45" s="33"/>
      <c r="L45" s="27"/>
      <c r="M45" s="27"/>
      <c r="N45" s="27"/>
      <c r="O45" s="27"/>
    </row>
    <row r="46" spans="2:15" ht="8.25" customHeight="1" x14ac:dyDescent="0.2">
      <c r="B46" s="27"/>
      <c r="C46" s="27"/>
      <c r="D46" s="27"/>
      <c r="E46" s="27"/>
      <c r="F46" s="27"/>
      <c r="G46" s="27"/>
      <c r="H46" s="34"/>
      <c r="I46" s="27"/>
      <c r="J46" s="27"/>
      <c r="K46" s="27"/>
      <c r="L46" s="35"/>
      <c r="M46" s="27"/>
      <c r="N46" s="27"/>
      <c r="O46" s="27"/>
    </row>
    <row r="47" spans="2:15" x14ac:dyDescent="0.2">
      <c r="B47" s="27"/>
      <c r="C47" s="27" t="s">
        <v>47</v>
      </c>
      <c r="D47" s="27"/>
      <c r="E47" s="27"/>
      <c r="F47" s="27"/>
      <c r="G47" s="27" t="s">
        <v>48</v>
      </c>
      <c r="H47" s="36">
        <f>VLOOKUP(Q7,[1]LEDEN!A$1:N$65536,7,FALSE)</f>
        <v>0.68799999999999994</v>
      </c>
      <c r="I47" s="27"/>
      <c r="J47" s="27"/>
      <c r="K47" s="37" t="s">
        <v>49</v>
      </c>
      <c r="L47" s="38">
        <f>VLOOKUP(Q7,[1]LEDEN!A$1:N$65536,11,FALSE)</f>
        <v>0.625</v>
      </c>
      <c r="M47" s="27"/>
      <c r="N47" s="27"/>
      <c r="O47" s="27"/>
    </row>
    <row r="48" spans="2:15" x14ac:dyDescent="0.2">
      <c r="B48" s="27"/>
      <c r="C48" s="27" t="s">
        <v>50</v>
      </c>
      <c r="D48" s="27"/>
      <c r="E48" s="27"/>
      <c r="F48" s="27"/>
      <c r="G48" s="27" t="s">
        <v>48</v>
      </c>
      <c r="H48" s="36">
        <f>VLOOKUP(Q7,[1]LEDEN!A$1:N$65536,9,FALSE)</f>
        <v>0.86899999999999999</v>
      </c>
      <c r="I48" s="27"/>
      <c r="J48" s="27"/>
      <c r="K48" s="37" t="s">
        <v>49</v>
      </c>
      <c r="L48" s="38">
        <f>VLOOKUP(Q7,[1]LEDEN!A$1:N$65536,13,FALSE)</f>
        <v>0.78900000000000003</v>
      </c>
      <c r="M48" s="27"/>
      <c r="N48" s="27"/>
      <c r="O48" s="27"/>
    </row>
    <row r="49" spans="2:15" ht="8.25" customHeight="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2:15" x14ac:dyDescent="0.2">
      <c r="B50" s="27"/>
      <c r="C50" s="27" t="s">
        <v>51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x14ac:dyDescent="0.2">
      <c r="B51" s="27"/>
      <c r="C51" s="27" t="s">
        <v>52</v>
      </c>
      <c r="D51" s="27"/>
      <c r="E51" s="27"/>
      <c r="F51" s="27"/>
      <c r="G51" s="27"/>
      <c r="H51" s="27" t="s">
        <v>53</v>
      </c>
      <c r="I51" s="27"/>
      <c r="J51" s="27"/>
      <c r="K51" s="39"/>
      <c r="L51" s="27" t="s">
        <v>54</v>
      </c>
      <c r="M51" s="27" t="s">
        <v>55</v>
      </c>
      <c r="N51" s="27"/>
      <c r="O51" s="27"/>
    </row>
    <row r="52" spans="2:15" ht="8.25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2:15" x14ac:dyDescent="0.2">
      <c r="B53" s="27"/>
      <c r="C53" s="40" t="s">
        <v>56</v>
      </c>
      <c r="D53" s="40"/>
      <c r="E53" s="40"/>
      <c r="F53" s="40"/>
      <c r="G53" s="40"/>
      <c r="H53" s="40"/>
      <c r="I53" s="40"/>
      <c r="J53" s="40"/>
      <c r="K53" s="40"/>
      <c r="L53" s="27"/>
      <c r="M53" s="27"/>
      <c r="N53" s="27"/>
      <c r="O53" s="27"/>
    </row>
    <row r="54" spans="2:15" x14ac:dyDescent="0.2">
      <c r="B54" s="27"/>
      <c r="C54" s="12" t="s">
        <v>57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2:15" x14ac:dyDescent="0.2">
      <c r="B55" s="27"/>
      <c r="C55" s="12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x14ac:dyDescent="0.2">
      <c r="B56" s="27"/>
      <c r="C56" s="41" t="s">
        <v>58</v>
      </c>
      <c r="D56" s="40"/>
      <c r="E56" s="40"/>
      <c r="F56" s="40"/>
      <c r="G56" s="40"/>
      <c r="H56" s="40"/>
      <c r="I56" s="40"/>
      <c r="J56" s="40"/>
      <c r="K56" s="27"/>
      <c r="L56" s="27"/>
      <c r="M56" s="27"/>
      <c r="N56" s="27"/>
      <c r="O56" s="27"/>
    </row>
    <row r="58" spans="2:15" ht="15.75" x14ac:dyDescent="0.25">
      <c r="C58" s="42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9">
    <mergeCell ref="H28:K28"/>
    <mergeCell ref="L28:O28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57</xdr:row>
                <xdr:rowOff>47625</xdr:rowOff>
              </from>
              <to>
                <xdr:col>13</xdr:col>
                <xdr:colOff>142875</xdr:colOff>
                <xdr:row>58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3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2015-01-15T08:09:24Z</cp:lastPrinted>
  <dcterms:created xsi:type="dcterms:W3CDTF">2015-01-15T07:56:40Z</dcterms:created>
  <dcterms:modified xsi:type="dcterms:W3CDTF">2015-01-15T08:10:48Z</dcterms:modified>
</cp:coreProperties>
</file>