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755"/>
  </bookViews>
  <sheets>
    <sheet name="Blad1" sheetId="1" r:id="rId1"/>
  </sheets>
  <externalReferences>
    <externalReference r:id="rId2"/>
  </externalReferences>
  <definedNames>
    <definedName name="BiljartclubsInDistrict">[1]Selectielijsten!$AR$3:$AR$15</definedName>
    <definedName name="Biljartgroottes">[1]Selectielijsten!$I$3:$I$5</definedName>
    <definedName name="Categorieen">[1]Selectielijsten!$E$3:$E$13</definedName>
    <definedName name="DistrictenVlaanderen">[1]Selectielijsten!$P$19:$P$23</definedName>
    <definedName name="drieband">[1]Selectielijsten!$G$12</definedName>
    <definedName name="Gewesten">[1]Selectielijsten!$K$3:$K$8</definedName>
    <definedName name="LicentienummersKBBB">[1]Leden!$A$1:$D$65536</definedName>
    <definedName name="LicNr1">Blad1!$B$9</definedName>
    <definedName name="LicNr2">Blad1!$B$21</definedName>
    <definedName name="LicNr3">Blad1!$B$33</definedName>
    <definedName name="LicNr4">Blad1!$B$45</definedName>
    <definedName name="Maximum">[1]Hulpberekeningen!$N$43</definedName>
    <definedName name="Minimum">[1]Hulpberekeningen!$M$31</definedName>
    <definedName name="Omzettingscoefficient">[1]Selectielijsten!$AT$3:$AU$12</definedName>
    <definedName name="SoortenCompetities">[1]Selectielijsten!$B$3:$B$9</definedName>
    <definedName name="Speelwijzen">[1]Selectielijsten!$G$3:$G$12</definedName>
    <definedName name="TeSpelenPunten">[1]Hulpberekeningen!$M$48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55" i="1"/>
  <c r="I54" i="1"/>
  <c r="G54" i="1"/>
  <c r="F54" i="1"/>
  <c r="E54" i="1"/>
  <c r="H53" i="1"/>
  <c r="C53" i="1"/>
  <c r="H52" i="1"/>
  <c r="C52" i="1"/>
  <c r="H51" i="1"/>
  <c r="C51" i="1"/>
  <c r="H50" i="1"/>
  <c r="C50" i="1"/>
  <c r="H49" i="1"/>
  <c r="C49" i="1"/>
  <c r="H48" i="1"/>
  <c r="C48" i="1"/>
  <c r="E45" i="1"/>
  <c r="D45" i="1"/>
  <c r="C45" i="1"/>
  <c r="H43" i="1"/>
  <c r="G43" i="1"/>
  <c r="I42" i="1"/>
  <c r="G42" i="1"/>
  <c r="F42" i="1"/>
  <c r="E42" i="1"/>
  <c r="H41" i="1"/>
  <c r="C41" i="1"/>
  <c r="H40" i="1"/>
  <c r="C40" i="1"/>
  <c r="H39" i="1"/>
  <c r="C39" i="1"/>
  <c r="H38" i="1"/>
  <c r="C38" i="1"/>
  <c r="H37" i="1"/>
  <c r="C37" i="1"/>
  <c r="H36" i="1"/>
  <c r="C36" i="1"/>
  <c r="E33" i="1"/>
  <c r="D33" i="1"/>
  <c r="C33" i="1"/>
  <c r="H31" i="1"/>
  <c r="G31" i="1"/>
  <c r="I30" i="1"/>
  <c r="G30" i="1"/>
  <c r="F30" i="1"/>
  <c r="E30" i="1"/>
  <c r="H29" i="1"/>
  <c r="C29" i="1"/>
  <c r="H28" i="1"/>
  <c r="C28" i="1"/>
  <c r="H27" i="1"/>
  <c r="C27" i="1"/>
  <c r="H26" i="1"/>
  <c r="C26" i="1"/>
  <c r="H25" i="1"/>
  <c r="C25" i="1"/>
  <c r="H24" i="1"/>
  <c r="C24" i="1"/>
  <c r="E21" i="1"/>
  <c r="D21" i="1"/>
  <c r="C21" i="1"/>
  <c r="H19" i="1"/>
  <c r="G19" i="1"/>
  <c r="I18" i="1"/>
  <c r="G18" i="1"/>
  <c r="F18" i="1"/>
  <c r="E18" i="1"/>
  <c r="H17" i="1"/>
  <c r="C17" i="1"/>
  <c r="H16" i="1"/>
  <c r="C16" i="1"/>
  <c r="H15" i="1"/>
  <c r="C15" i="1"/>
  <c r="H14" i="1"/>
  <c r="C14" i="1"/>
  <c r="H13" i="1"/>
  <c r="C13" i="1"/>
  <c r="H12" i="1"/>
  <c r="C12" i="1"/>
  <c r="E9" i="1"/>
  <c r="D9" i="1"/>
  <c r="C9" i="1"/>
  <c r="J7" i="1"/>
  <c r="J6" i="1"/>
  <c r="J52" i="1" s="1"/>
  <c r="C6" i="1"/>
  <c r="B5" i="1"/>
  <c r="D4" i="1"/>
  <c r="H18" i="1" l="1"/>
  <c r="J12" i="1"/>
  <c r="J16" i="1"/>
  <c r="J36" i="1"/>
  <c r="J40" i="1"/>
  <c r="J26" i="1"/>
  <c r="H42" i="1"/>
  <c r="J50" i="1"/>
  <c r="H30" i="1"/>
  <c r="J30" i="1" s="1"/>
  <c r="C30" i="1" s="1"/>
  <c r="H54" i="1"/>
  <c r="J13" i="1"/>
  <c r="J17" i="1"/>
  <c r="J27" i="1"/>
  <c r="J37" i="1"/>
  <c r="J41" i="1"/>
  <c r="J51" i="1"/>
  <c r="J54" i="1"/>
  <c r="C54" i="1" s="1"/>
  <c r="J15" i="1"/>
  <c r="J25" i="1"/>
  <c r="J29" i="1"/>
  <c r="J39" i="1"/>
  <c r="J49" i="1"/>
  <c r="J53" i="1"/>
  <c r="J14" i="1"/>
  <c r="J18" i="1"/>
  <c r="C18" i="1" s="1"/>
  <c r="J24" i="1"/>
  <c r="J28" i="1"/>
  <c r="J38" i="1"/>
  <c r="J42" i="1"/>
  <c r="C42" i="1" s="1"/>
  <c r="J48" i="1"/>
</calcChain>
</file>

<file path=xl/sharedStrings.xml><?xml version="1.0" encoding="utf-8"?>
<sst xmlns="http://schemas.openxmlformats.org/spreadsheetml/2006/main" count="44" uniqueCount="23">
  <si>
    <t xml:space="preserve">KONINKLIJKE BELGISCHE BILJARTBOND </t>
  </si>
  <si>
    <t>GEWEST:</t>
  </si>
  <si>
    <t>Beide vlaanderen</t>
  </si>
  <si>
    <t xml:space="preserve">DISTRICT: </t>
  </si>
  <si>
    <t>Gent</t>
  </si>
  <si>
    <t>KAMPIOENSCHAP VAN BELGIE</t>
  </si>
  <si>
    <t>SPORTJAAR 2014-2015</t>
  </si>
  <si>
    <t>Gespeeld in :</t>
  </si>
  <si>
    <t>Districtfinale</t>
  </si>
  <si>
    <t>7de</t>
  </si>
  <si>
    <t>Vrij</t>
  </si>
  <si>
    <t>K. BC ARGOS- WESTVELD</t>
  </si>
  <si>
    <t>2m30</t>
  </si>
  <si>
    <t>Te spelen punten</t>
  </si>
  <si>
    <t>Miminum gemiddelde</t>
  </si>
  <si>
    <t>Maximum gemiddelde</t>
  </si>
  <si>
    <t>WNR</t>
  </si>
  <si>
    <t>match- punten</t>
  </si>
  <si>
    <t xml:space="preserve">behaalde punten </t>
  </si>
  <si>
    <t>beurten</t>
  </si>
  <si>
    <t>gemid- delde</t>
  </si>
  <si>
    <t>hoogste reeks</t>
  </si>
  <si>
    <t>opmer-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</si>
</sst>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 \ \ \ \ "/>
    <numFmt numFmtId="165" formatCode="##0\ \ \ \ \ "/>
    <numFmt numFmtId="166" formatCode="#,##0.000"/>
    <numFmt numFmtId="167" formatCode="#,##0.00\ "/>
    <numFmt numFmtId="168" formatCode="0\)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2" borderId="1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right" vertical="center"/>
    </xf>
    <xf numFmtId="2" fontId="0" fillId="2" borderId="9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164" fontId="1" fillId="2" borderId="11" xfId="0" applyNumberFormat="1" applyFont="1" applyFill="1" applyBorder="1" applyAlignment="1">
      <alignment horizontal="right" vertical="center"/>
    </xf>
    <xf numFmtId="165" fontId="1" fillId="2" borderId="11" xfId="0" applyNumberFormat="1" applyFont="1" applyFill="1" applyBorder="1" applyAlignment="1">
      <alignment horizontal="right" vertical="center"/>
    </xf>
    <xf numFmtId="166" fontId="1" fillId="2" borderId="11" xfId="0" applyNumberFormat="1" applyFont="1" applyFill="1" applyBorder="1" applyAlignment="1">
      <alignment horizontal="right" vertical="center"/>
    </xf>
    <xf numFmtId="2" fontId="0" fillId="2" borderId="12" xfId="0" applyNumberForma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166" fontId="0" fillId="0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166" fontId="0" fillId="0" borderId="23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>
      <alignment horizontal="right" vertical="center"/>
    </xf>
    <xf numFmtId="2" fontId="0" fillId="2" borderId="24" xfId="0" applyNumberFormat="1" applyFill="1" applyBorder="1" applyAlignment="1">
      <alignment horizontal="right" vertical="center"/>
    </xf>
    <xf numFmtId="167" fontId="5" fillId="0" borderId="32" xfId="0" applyNumberFormat="1" applyFont="1" applyFill="1" applyBorder="1" applyAlignment="1">
      <alignment vertical="center"/>
    </xf>
    <xf numFmtId="167" fontId="5" fillId="0" borderId="42" xfId="0" applyNumberFormat="1" applyFont="1" applyFill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164" fontId="6" fillId="0" borderId="43" xfId="0" applyNumberFormat="1" applyFont="1" applyFill="1" applyBorder="1" applyAlignment="1">
      <alignment horizontal="right" vertical="center"/>
    </xf>
    <xf numFmtId="165" fontId="6" fillId="0" borderId="43" xfId="0" applyNumberFormat="1" applyFont="1" applyFill="1" applyBorder="1" applyAlignment="1">
      <alignment horizontal="right" vertical="center"/>
    </xf>
    <xf numFmtId="166" fontId="6" fillId="0" borderId="43" xfId="0" applyNumberFormat="1" applyFont="1" applyFill="1" applyBorder="1" applyAlignment="1">
      <alignment horizontal="right" vertical="center"/>
    </xf>
    <xf numFmtId="2" fontId="6" fillId="0" borderId="43" xfId="0" applyNumberFormat="1" applyFont="1" applyFill="1" applyBorder="1" applyAlignment="1">
      <alignment horizontal="center" vertical="center"/>
    </xf>
    <xf numFmtId="168" fontId="7" fillId="3" borderId="4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9" fillId="2" borderId="4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left" vertical="center"/>
    </xf>
    <xf numFmtId="0" fontId="9" fillId="4" borderId="31" xfId="0" applyNumberFormat="1" applyFont="1" applyFill="1" applyBorder="1" applyAlignment="1" applyProtection="1">
      <alignment horizontal="center" vertical="center"/>
      <protection locked="0"/>
    </xf>
    <xf numFmtId="164" fontId="9" fillId="0" borderId="17" xfId="0" applyNumberFormat="1" applyFont="1" applyBorder="1" applyAlignment="1" applyProtection="1">
      <alignment horizontal="right" vertical="center"/>
    </xf>
    <xf numFmtId="165" fontId="9" fillId="4" borderId="17" xfId="0" applyNumberFormat="1" applyFont="1" applyFill="1" applyBorder="1" applyAlignment="1" applyProtection="1">
      <alignment horizontal="right" vertical="center"/>
      <protection locked="0"/>
    </xf>
    <xf numFmtId="167" fontId="9" fillId="0" borderId="17" xfId="0" applyNumberFormat="1" applyFont="1" applyBorder="1" applyAlignment="1">
      <alignment horizontal="right" vertical="center"/>
    </xf>
    <xf numFmtId="2" fontId="9" fillId="0" borderId="54" xfId="0" applyNumberFormat="1" applyFont="1" applyBorder="1" applyAlignment="1">
      <alignment horizontal="center" vertical="center"/>
    </xf>
    <xf numFmtId="0" fontId="9" fillId="4" borderId="56" xfId="0" applyFont="1" applyFill="1" applyBorder="1" applyAlignment="1" applyProtection="1">
      <alignment horizontal="center" vertical="center"/>
      <protection locked="0"/>
    </xf>
    <xf numFmtId="0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6" xfId="0" applyNumberFormat="1" applyFont="1" applyBorder="1" applyAlignment="1" applyProtection="1">
      <alignment horizontal="right" vertical="center"/>
    </xf>
    <xf numFmtId="165" fontId="9" fillId="4" borderId="56" xfId="0" applyNumberFormat="1" applyFont="1" applyFill="1" applyBorder="1" applyAlignment="1" applyProtection="1">
      <alignment horizontal="right" vertical="center"/>
      <protection locked="0"/>
    </xf>
    <xf numFmtId="167" fontId="9" fillId="0" borderId="56" xfId="0" applyNumberFormat="1" applyFont="1" applyBorder="1" applyAlignment="1">
      <alignment horizontal="right" vertical="center"/>
    </xf>
    <xf numFmtId="2" fontId="9" fillId="0" borderId="58" xfId="0" applyNumberFormat="1" applyFont="1" applyBorder="1" applyAlignment="1">
      <alignment horizontal="center" vertical="center"/>
    </xf>
    <xf numFmtId="2" fontId="9" fillId="0" borderId="59" xfId="0" applyNumberFormat="1" applyFont="1" applyBorder="1" applyAlignment="1">
      <alignment horizontal="center" vertical="center"/>
    </xf>
    <xf numFmtId="2" fontId="9" fillId="0" borderId="60" xfId="0" applyNumberFormat="1" applyFont="1" applyBorder="1" applyAlignment="1">
      <alignment horizontal="center" vertical="center"/>
    </xf>
    <xf numFmtId="0" fontId="9" fillId="4" borderId="61" xfId="0" applyFont="1" applyFill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left" vertical="center"/>
    </xf>
    <xf numFmtId="167" fontId="9" fillId="0" borderId="63" xfId="0" applyNumberFormat="1" applyFont="1" applyBorder="1" applyAlignment="1">
      <alignment horizontal="right" vertical="center"/>
    </xf>
    <xf numFmtId="165" fontId="9" fillId="4" borderId="61" xfId="0" applyNumberFormat="1" applyFont="1" applyFill="1" applyBorder="1" applyAlignment="1" applyProtection="1">
      <alignment horizontal="right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9" fillId="0" borderId="64" xfId="0" applyFont="1" applyBorder="1" applyAlignment="1" applyProtection="1">
      <alignment horizontal="left" vertical="center"/>
    </xf>
    <xf numFmtId="0" fontId="9" fillId="4" borderId="65" xfId="0" applyNumberFormat="1" applyFont="1" applyFill="1" applyBorder="1" applyAlignment="1" applyProtection="1">
      <alignment horizontal="center" vertical="center"/>
      <protection locked="0"/>
    </xf>
    <xf numFmtId="164" fontId="9" fillId="0" borderId="66" xfId="0" applyNumberFormat="1" applyFont="1" applyBorder="1" applyAlignment="1" applyProtection="1">
      <alignment horizontal="right" vertical="center"/>
    </xf>
    <xf numFmtId="165" fontId="9" fillId="4" borderId="66" xfId="0" applyNumberFormat="1" applyFont="1" applyFill="1" applyBorder="1" applyAlignment="1" applyProtection="1">
      <alignment horizontal="right" vertical="center"/>
      <protection locked="0"/>
    </xf>
    <xf numFmtId="167" fontId="9" fillId="0" borderId="66" xfId="0" applyNumberFormat="1" applyFont="1" applyBorder="1" applyAlignment="1">
      <alignment horizontal="right" vertical="center"/>
    </xf>
    <xf numFmtId="165" fontId="9" fillId="4" borderId="20" xfId="0" applyNumberFormat="1" applyFont="1" applyFill="1" applyBorder="1" applyAlignment="1" applyProtection="1">
      <alignment horizontal="right" vertical="center"/>
      <protection locked="0"/>
    </xf>
    <xf numFmtId="0" fontId="9" fillId="2" borderId="44" xfId="0" applyFont="1" applyFill="1" applyBorder="1" applyAlignment="1">
      <alignment horizontal="center" vertical="center"/>
    </xf>
    <xf numFmtId="164" fontId="9" fillId="0" borderId="67" xfId="0" applyNumberFormat="1" applyFont="1" applyBorder="1" applyAlignment="1" applyProtection="1">
      <alignment horizontal="right" vertical="center"/>
    </xf>
    <xf numFmtId="165" fontId="9" fillId="0" borderId="68" xfId="0" applyNumberFormat="1" applyFont="1" applyBorder="1" applyAlignment="1">
      <alignment horizontal="right" vertical="center"/>
    </xf>
    <xf numFmtId="167" fontId="9" fillId="0" borderId="68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164" fontId="9" fillId="0" borderId="70" xfId="0" applyNumberFormat="1" applyFont="1" applyFill="1" applyBorder="1" applyAlignment="1">
      <alignment horizontal="right" vertical="center"/>
    </xf>
    <xf numFmtId="165" fontId="9" fillId="0" borderId="71" xfId="0" applyNumberFormat="1" applyFont="1" applyFill="1" applyBorder="1" applyAlignment="1">
      <alignment horizontal="right" vertical="center"/>
    </xf>
    <xf numFmtId="167" fontId="9" fillId="0" borderId="72" xfId="0" applyNumberFormat="1" applyFont="1" applyFill="1" applyBorder="1" applyAlignment="1">
      <alignment horizontal="right" vertical="center"/>
    </xf>
    <xf numFmtId="2" fontId="9" fillId="0" borderId="7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center" vertical="center"/>
    </xf>
    <xf numFmtId="0" fontId="9" fillId="0" borderId="76" xfId="0" applyFont="1" applyBorder="1" applyAlignment="1" applyProtection="1">
      <alignment horizontal="left" vertical="center"/>
    </xf>
    <xf numFmtId="0" fontId="9" fillId="0" borderId="64" xfId="0" applyFont="1" applyFill="1" applyBorder="1" applyAlignment="1" applyProtection="1">
      <alignment horizontal="left" vertical="center"/>
    </xf>
    <xf numFmtId="0" fontId="8" fillId="3" borderId="3" xfId="0" quotePrefix="1" applyFont="1" applyFill="1" applyBorder="1" applyAlignment="1" applyProtection="1">
      <alignment horizontal="center" vertical="center"/>
      <protection locked="0"/>
    </xf>
    <xf numFmtId="0" fontId="9" fillId="4" borderId="57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2" fontId="9" fillId="0" borderId="54" xfId="0" applyNumberFormat="1" applyFont="1" applyBorder="1" applyAlignment="1">
      <alignment horizontal="center" vertical="center" wrapText="1"/>
    </xf>
    <xf numFmtId="2" fontId="9" fillId="0" borderId="52" xfId="0" applyNumberFormat="1" applyFont="1" applyBorder="1" applyAlignment="1">
      <alignment horizontal="center" vertical="center" wrapText="1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 wrapText="1"/>
    </xf>
    <xf numFmtId="164" fontId="9" fillId="0" borderId="51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51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/>
    </xf>
    <xf numFmtId="165" fontId="9" fillId="0" borderId="51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 wrapText="1"/>
    </xf>
    <xf numFmtId="4" fontId="9" fillId="0" borderId="51" xfId="0" applyNumberFormat="1" applyFont="1" applyBorder="1" applyAlignment="1">
      <alignment horizontal="center" vertical="center" wrapText="1"/>
    </xf>
    <xf numFmtId="0" fontId="8" fillId="3" borderId="74" xfId="0" applyFont="1" applyFill="1" applyBorder="1" applyAlignment="1" applyProtection="1">
      <alignment horizontal="center" vertical="center"/>
      <protection locked="0"/>
    </xf>
    <xf numFmtId="0" fontId="8" fillId="3" borderId="75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164" fontId="9" fillId="0" borderId="47" xfId="0" applyNumberFormat="1" applyFont="1" applyBorder="1" applyAlignment="1">
      <alignment horizontal="center" vertical="center" wrapText="1"/>
    </xf>
    <xf numFmtId="165" fontId="9" fillId="0" borderId="47" xfId="0" applyNumberFormat="1" applyFont="1" applyBorder="1" applyAlignment="1">
      <alignment horizontal="center" vertical="center" wrapText="1"/>
    </xf>
    <xf numFmtId="165" fontId="9" fillId="0" borderId="47" xfId="0" applyNumberFormat="1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 vertical="center" wrapText="1"/>
    </xf>
    <xf numFmtId="2" fontId="9" fillId="0" borderId="48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14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6" fontId="2" fillId="0" borderId="39" xfId="0" applyNumberFormat="1" applyFont="1" applyFill="1" applyBorder="1" applyAlignment="1">
      <alignment horizontal="center" vertical="center"/>
    </xf>
    <xf numFmtId="166" fontId="2" fillId="0" borderId="40" xfId="0" applyNumberFormat="1" applyFont="1" applyFill="1" applyBorder="1" applyAlignment="1">
      <alignment horizontal="center" vertical="center"/>
    </xf>
    <xf numFmtId="166" fontId="2" fillId="0" borderId="41" xfId="0" applyNumberFormat="1" applyFont="1" applyFill="1" applyBorder="1" applyAlignment="1">
      <alignment horizontal="center" vertical="center"/>
    </xf>
    <xf numFmtId="167" fontId="9" fillId="5" borderId="72" xfId="0" applyNumberFormat="1" applyFont="1" applyFill="1" applyBorder="1" applyAlignment="1">
      <alignment horizontal="right" vertical="center"/>
    </xf>
    <xf numFmtId="2" fontId="9" fillId="5" borderId="32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0</xdr:col>
      <xdr:colOff>419100</xdr:colOff>
      <xdr:row>2</xdr:row>
      <xdr:rowOff>161925</xdr:rowOff>
    </xdr:to>
    <xdr:pic>
      <xdr:nvPicPr>
        <xdr:cNvPr id="2" name="Picture 1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0025"/>
          <a:ext cx="352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0</xdr:row>
      <xdr:rowOff>38100</xdr:rowOff>
    </xdr:from>
    <xdr:to>
      <xdr:col>9</xdr:col>
      <xdr:colOff>419100</xdr:colOff>
      <xdr:row>2</xdr:row>
      <xdr:rowOff>171450</xdr:rowOff>
    </xdr:to>
    <xdr:pic>
      <xdr:nvPicPr>
        <xdr:cNvPr id="3" name="Picture 2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9550"/>
          <a:ext cx="3619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uy\Biljart\KBBB\Criteria_2014_2015\Uitslagen\KleineTafel\Criteria\Verzamelblad_Districtfinale7deVrijKt_20142015_KBCAW_2014102Eindsta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slag"/>
      <sheetName val="Leden"/>
      <sheetName val="Selectielijsten"/>
      <sheetName val="Hulpberekeningen"/>
    </sheetNames>
    <sheetDataSet>
      <sheetData sheetId="0" refreshError="1"/>
      <sheetData sheetId="1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>
            <v>8897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1044</v>
          </cell>
          <cell r="B287" t="str">
            <v>COPPENS Jimmy</v>
          </cell>
          <cell r="C287" t="str">
            <v>K.BCAW</v>
          </cell>
          <cell r="D287" t="str">
            <v>NS</v>
          </cell>
        </row>
        <row r="292">
          <cell r="A292">
            <v>8347</v>
          </cell>
          <cell r="B292" t="str">
            <v>BUYENS Pascal</v>
          </cell>
          <cell r="C292" t="str">
            <v>ROY</v>
          </cell>
        </row>
        <row r="293">
          <cell r="A293">
            <v>9262</v>
          </cell>
          <cell r="B293" t="str">
            <v>CLAEYS Hubert</v>
          </cell>
          <cell r="C293" t="str">
            <v>ROY</v>
          </cell>
        </row>
        <row r="294">
          <cell r="A294">
            <v>9263</v>
          </cell>
          <cell r="B294" t="str">
            <v>DE VOS Guido</v>
          </cell>
          <cell r="C294" t="str">
            <v>ROY</v>
          </cell>
        </row>
        <row r="295">
          <cell r="A295">
            <v>8886</v>
          </cell>
          <cell r="B295" t="str">
            <v>DELTENRE Pascal</v>
          </cell>
          <cell r="C295" t="str">
            <v>ROY</v>
          </cell>
        </row>
        <row r="296">
          <cell r="A296">
            <v>8125</v>
          </cell>
          <cell r="B296" t="str">
            <v>LANDRIEU Jan</v>
          </cell>
          <cell r="C296" t="str">
            <v>ROY</v>
          </cell>
        </row>
        <row r="297">
          <cell r="A297">
            <v>9264</v>
          </cell>
          <cell r="B297" t="str">
            <v>REYCHLER Hedwig</v>
          </cell>
          <cell r="C297" t="str">
            <v>ROY</v>
          </cell>
        </row>
        <row r="298">
          <cell r="A298">
            <v>8887</v>
          </cell>
          <cell r="B298" t="str">
            <v>VAN LANCKER Marc</v>
          </cell>
          <cell r="C298" t="str">
            <v>ROY</v>
          </cell>
        </row>
        <row r="299">
          <cell r="A299">
            <v>4451</v>
          </cell>
          <cell r="B299" t="str">
            <v>DE BLEECKER Steven</v>
          </cell>
          <cell r="C299" t="str">
            <v>KAS</v>
          </cell>
        </row>
        <row r="300">
          <cell r="A300">
            <v>8530</v>
          </cell>
          <cell r="B300" t="str">
            <v>DEMIRGIOCLU Fuat</v>
          </cell>
          <cell r="C300" t="str">
            <v>KAS</v>
          </cell>
        </row>
        <row r="301">
          <cell r="A301">
            <v>4513</v>
          </cell>
          <cell r="B301" t="str">
            <v>DUYTSCHAEVER Peter</v>
          </cell>
          <cell r="C301" t="str">
            <v>KAS</v>
          </cell>
        </row>
        <row r="302">
          <cell r="A302">
            <v>7207</v>
          </cell>
          <cell r="B302" t="str">
            <v>FEYS Georges</v>
          </cell>
          <cell r="C302" t="str">
            <v>KAS</v>
          </cell>
        </row>
        <row r="303">
          <cell r="A303">
            <v>8068</v>
          </cell>
          <cell r="B303" t="str">
            <v>KAHRAMAN Murat</v>
          </cell>
          <cell r="C303" t="str">
            <v>KAS</v>
          </cell>
        </row>
        <row r="304">
          <cell r="A304">
            <v>4550</v>
          </cell>
          <cell r="B304" t="str">
            <v>KESTELOOT Patrick</v>
          </cell>
          <cell r="C304" t="str">
            <v>KAS</v>
          </cell>
        </row>
        <row r="305">
          <cell r="A305">
            <v>7687</v>
          </cell>
          <cell r="B305" t="str">
            <v>PIETERS Lionel</v>
          </cell>
          <cell r="C305" t="str">
            <v>KAS</v>
          </cell>
        </row>
        <row r="306">
          <cell r="A306">
            <v>4524</v>
          </cell>
          <cell r="B306" t="str">
            <v>RODTS Piet</v>
          </cell>
          <cell r="C306" t="str">
            <v>KAS</v>
          </cell>
        </row>
        <row r="307">
          <cell r="A307">
            <v>4402</v>
          </cell>
          <cell r="B307" t="str">
            <v>ROELS Roger</v>
          </cell>
          <cell r="C307" t="str">
            <v>KAS</v>
          </cell>
        </row>
        <row r="308">
          <cell r="A308">
            <v>8895</v>
          </cell>
          <cell r="B308" t="str">
            <v>SAMODESTO José</v>
          </cell>
          <cell r="C308" t="str">
            <v>KAS</v>
          </cell>
        </row>
        <row r="309">
          <cell r="A309">
            <v>4845</v>
          </cell>
          <cell r="B309" t="str">
            <v>STEVENS Patrick</v>
          </cell>
          <cell r="C309" t="str">
            <v>KAS</v>
          </cell>
        </row>
        <row r="310">
          <cell r="A310">
            <v>8655</v>
          </cell>
          <cell r="B310" t="str">
            <v>TOLLEBEKE Arthur</v>
          </cell>
          <cell r="C310" t="str">
            <v>KAS</v>
          </cell>
        </row>
        <row r="311">
          <cell r="A311">
            <v>4526</v>
          </cell>
          <cell r="B311" t="str">
            <v>VAN DE VELDE Marc</v>
          </cell>
          <cell r="C311" t="str">
            <v>KAS</v>
          </cell>
        </row>
        <row r="312">
          <cell r="A312">
            <v>8070</v>
          </cell>
          <cell r="B312" t="str">
            <v>VAN KERCKHOVE Willem</v>
          </cell>
          <cell r="C312" t="str">
            <v>KAS</v>
          </cell>
        </row>
        <row r="313">
          <cell r="A313">
            <v>7209</v>
          </cell>
          <cell r="B313" t="str">
            <v>VAN WAEYENBERGHE Carlos</v>
          </cell>
          <cell r="C313" t="str">
            <v>KAS</v>
          </cell>
        </row>
        <row r="314">
          <cell r="A314">
            <v>4530</v>
          </cell>
          <cell r="B314" t="str">
            <v>VERSPEELT Filip</v>
          </cell>
          <cell r="C314" t="str">
            <v>KAS</v>
          </cell>
        </row>
        <row r="315">
          <cell r="A315">
            <v>7805</v>
          </cell>
          <cell r="B315" t="str">
            <v>BAUTE Steven</v>
          </cell>
          <cell r="C315" t="str">
            <v>K.EBC</v>
          </cell>
        </row>
        <row r="316">
          <cell r="A316">
            <v>6690</v>
          </cell>
          <cell r="B316" t="str">
            <v>BAUWENS Etienne</v>
          </cell>
          <cell r="C316" t="str">
            <v>K.EBC</v>
          </cell>
        </row>
        <row r="317">
          <cell r="A317">
            <v>9057</v>
          </cell>
          <cell r="B317" t="str">
            <v>BONTE William</v>
          </cell>
          <cell r="C317" t="str">
            <v>K.EBC</v>
          </cell>
        </row>
        <row r="318">
          <cell r="A318">
            <v>1046</v>
          </cell>
          <cell r="B318" t="str">
            <v>BRUGGEMAN Franky</v>
          </cell>
          <cell r="C318" t="str">
            <v>K.EBC</v>
          </cell>
        </row>
        <row r="319">
          <cell r="A319">
            <v>6095</v>
          </cell>
          <cell r="B319" t="str">
            <v>COOLS Willy</v>
          </cell>
          <cell r="C319" t="str">
            <v>K.EBC</v>
          </cell>
        </row>
        <row r="320">
          <cell r="A320">
            <v>4473</v>
          </cell>
          <cell r="B320" t="str">
            <v>DE BAETS Ronny</v>
          </cell>
          <cell r="C320" t="str">
            <v>K.EBC</v>
          </cell>
        </row>
        <row r="321">
          <cell r="A321">
            <v>9067</v>
          </cell>
          <cell r="B321" t="str">
            <v>DE LETTER Sandra</v>
          </cell>
          <cell r="C321" t="str">
            <v>K.EBC</v>
          </cell>
        </row>
        <row r="322">
          <cell r="A322">
            <v>4538</v>
          </cell>
          <cell r="B322" t="str">
            <v>DE LOMBAERT Albert</v>
          </cell>
          <cell r="C322" t="str">
            <v>K.EBC</v>
          </cell>
        </row>
        <row r="323">
          <cell r="A323">
            <v>4539</v>
          </cell>
          <cell r="B323" t="str">
            <v>DE MIL Christiaan</v>
          </cell>
          <cell r="C323" t="str">
            <v>K.EBC</v>
          </cell>
        </row>
        <row r="324">
          <cell r="A324">
            <v>4395</v>
          </cell>
          <cell r="B324" t="str">
            <v>DE PAEPE Roland</v>
          </cell>
          <cell r="C324" t="str">
            <v>K.EBC</v>
          </cell>
        </row>
        <row r="325">
          <cell r="A325">
            <v>4446</v>
          </cell>
          <cell r="B325" t="str">
            <v>FOURNEAU Alain</v>
          </cell>
          <cell r="C325" t="str">
            <v>K.EBC</v>
          </cell>
        </row>
        <row r="326">
          <cell r="A326">
            <v>7474</v>
          </cell>
          <cell r="B326" t="str">
            <v>GEIRNAERT Marc</v>
          </cell>
          <cell r="C326" t="str">
            <v>K.EBC</v>
          </cell>
        </row>
        <row r="327">
          <cell r="A327">
            <v>4544</v>
          </cell>
          <cell r="B327" t="str">
            <v>GEVAERT Michel</v>
          </cell>
          <cell r="C327" t="str">
            <v>K.EBC</v>
          </cell>
        </row>
        <row r="328">
          <cell r="A328">
            <v>4545</v>
          </cell>
          <cell r="B328" t="str">
            <v>GOETHALS Armand</v>
          </cell>
          <cell r="C328" t="str">
            <v>K.EBC</v>
          </cell>
        </row>
        <row r="329">
          <cell r="A329">
            <v>5769</v>
          </cell>
          <cell r="B329" t="str">
            <v>HAERENS Raf</v>
          </cell>
          <cell r="C329" t="str">
            <v>K.EBC</v>
          </cell>
        </row>
        <row r="330">
          <cell r="A330">
            <v>5015</v>
          </cell>
          <cell r="B330" t="str">
            <v>HIMSCHOOT Daniel</v>
          </cell>
          <cell r="C330" t="str">
            <v>K.EBC</v>
          </cell>
        </row>
        <row r="331">
          <cell r="A331">
            <v>7479</v>
          </cell>
          <cell r="B331" t="str">
            <v>HONGENAERT Erwin</v>
          </cell>
          <cell r="C331" t="str">
            <v>K.EBC</v>
          </cell>
        </row>
        <row r="332">
          <cell r="A332">
            <v>4548</v>
          </cell>
          <cell r="B332" t="str">
            <v>IMMESOETE Amaat</v>
          </cell>
          <cell r="C332" t="str">
            <v>K.EBC</v>
          </cell>
        </row>
        <row r="333">
          <cell r="A333">
            <v>9267</v>
          </cell>
          <cell r="B333" t="str">
            <v>JANSSEN Willem</v>
          </cell>
          <cell r="C333" t="str">
            <v>K.EBC</v>
          </cell>
        </row>
        <row r="334">
          <cell r="A334">
            <v>8659</v>
          </cell>
          <cell r="B334" t="str">
            <v>LAMPAERT Eddy</v>
          </cell>
          <cell r="C334" t="str">
            <v>K.EBC</v>
          </cell>
        </row>
        <row r="335">
          <cell r="A335">
            <v>8656</v>
          </cell>
          <cell r="B335" t="str">
            <v>MELKEBEKE Julien</v>
          </cell>
          <cell r="C335" t="str">
            <v>K.EBC</v>
          </cell>
        </row>
        <row r="336">
          <cell r="A336">
            <v>1022</v>
          </cell>
          <cell r="B336" t="str">
            <v>MENHEER Leslie</v>
          </cell>
          <cell r="C336" t="str">
            <v>K.EBC</v>
          </cell>
        </row>
        <row r="337">
          <cell r="A337">
            <v>7036</v>
          </cell>
          <cell r="B337" t="str">
            <v>MISMAN Eddy</v>
          </cell>
          <cell r="C337" t="str">
            <v>K.EBC</v>
          </cell>
        </row>
        <row r="338">
          <cell r="A338">
            <v>8119</v>
          </cell>
          <cell r="B338" t="str">
            <v>ROESBEKE Dirk</v>
          </cell>
          <cell r="C338" t="str">
            <v>K.EBC</v>
          </cell>
        </row>
        <row r="339">
          <cell r="A339">
            <v>4558</v>
          </cell>
          <cell r="B339" t="str">
            <v>SIMOENS Wilfried</v>
          </cell>
          <cell r="C339" t="str">
            <v>K.EBC</v>
          </cell>
        </row>
        <row r="340">
          <cell r="A340">
            <v>4482</v>
          </cell>
          <cell r="B340" t="str">
            <v>STAELENS Freddy</v>
          </cell>
          <cell r="C340" t="str">
            <v>K.EBC</v>
          </cell>
        </row>
        <row r="341">
          <cell r="A341">
            <v>4559</v>
          </cell>
          <cell r="B341" t="str">
            <v>STANDAERT Arthur</v>
          </cell>
          <cell r="C341" t="str">
            <v>K.EBC</v>
          </cell>
        </row>
        <row r="342">
          <cell r="A342">
            <v>4560</v>
          </cell>
          <cell r="B342" t="str">
            <v>STANDAERT Peter</v>
          </cell>
          <cell r="C342" t="str">
            <v>K.EBC</v>
          </cell>
        </row>
        <row r="343">
          <cell r="A343">
            <v>4609</v>
          </cell>
          <cell r="B343" t="str">
            <v>VAN ACKER Jan</v>
          </cell>
          <cell r="C343" t="str">
            <v>K.EBC</v>
          </cell>
        </row>
        <row r="344">
          <cell r="A344">
            <v>7312</v>
          </cell>
          <cell r="B344" t="str">
            <v>VAN ACKER Johan</v>
          </cell>
          <cell r="C344" t="str">
            <v>K.EBC</v>
          </cell>
        </row>
        <row r="345">
          <cell r="A345">
            <v>6094</v>
          </cell>
          <cell r="B345" t="str">
            <v>VAN ACKER Steven</v>
          </cell>
          <cell r="C345" t="str">
            <v>K.EBC</v>
          </cell>
        </row>
        <row r="346">
          <cell r="A346">
            <v>4561</v>
          </cell>
          <cell r="B346" t="str">
            <v>VAN DAMME Etienne</v>
          </cell>
          <cell r="C346" t="str">
            <v>K.EBC</v>
          </cell>
        </row>
        <row r="347">
          <cell r="A347">
            <v>6097</v>
          </cell>
          <cell r="B347" t="str">
            <v>VAN DE VOORDE Johan</v>
          </cell>
          <cell r="C347" t="str">
            <v>K.EBC</v>
          </cell>
        </row>
        <row r="348">
          <cell r="A348">
            <v>4490</v>
          </cell>
          <cell r="B348" t="str">
            <v>VAN LANCKER Pierre</v>
          </cell>
          <cell r="C348" t="str">
            <v>K.EBC</v>
          </cell>
        </row>
        <row r="349">
          <cell r="A349">
            <v>6096</v>
          </cell>
          <cell r="B349" t="str">
            <v>VAN REETH Rudy</v>
          </cell>
          <cell r="C349" t="str">
            <v>K.EBC</v>
          </cell>
        </row>
        <row r="350">
          <cell r="A350">
            <v>4567</v>
          </cell>
          <cell r="B350" t="str">
            <v>VLERICK Raf</v>
          </cell>
          <cell r="C350" t="str">
            <v>K.EBC</v>
          </cell>
        </row>
        <row r="351">
          <cell r="A351">
            <v>6709</v>
          </cell>
          <cell r="B351" t="str">
            <v>WELVAERT Yves</v>
          </cell>
          <cell r="C351" t="str">
            <v>K.EBC</v>
          </cell>
        </row>
        <row r="352">
          <cell r="A352">
            <v>7808</v>
          </cell>
          <cell r="B352" t="str">
            <v>BAUWENS Filip</v>
          </cell>
          <cell r="C352" t="str">
            <v>UN</v>
          </cell>
        </row>
        <row r="353">
          <cell r="A353">
            <v>4392</v>
          </cell>
          <cell r="B353" t="str">
            <v>BOELAERT Eddie</v>
          </cell>
          <cell r="C353" t="str">
            <v>UN</v>
          </cell>
        </row>
        <row r="354">
          <cell r="A354">
            <v>9070</v>
          </cell>
          <cell r="B354" t="str">
            <v>CALUWAERTS Frederick</v>
          </cell>
          <cell r="C354" t="str">
            <v>UN</v>
          </cell>
        </row>
        <row r="355">
          <cell r="A355">
            <v>4511</v>
          </cell>
          <cell r="B355" t="str">
            <v>DE PAUW Lucien</v>
          </cell>
          <cell r="C355" t="str">
            <v>UN</v>
          </cell>
        </row>
        <row r="356">
          <cell r="A356">
            <v>4634</v>
          </cell>
          <cell r="B356" t="str">
            <v>DEVLIEGER David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4514</v>
          </cell>
          <cell r="B358" t="str">
            <v>DUYTSCHAEVER Roger</v>
          </cell>
          <cell r="C358" t="str">
            <v>UN</v>
          </cell>
        </row>
        <row r="359">
          <cell r="A359">
            <v>7303</v>
          </cell>
          <cell r="B359" t="str">
            <v>FRANCK Franky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4435</v>
          </cell>
          <cell r="B361" t="str">
            <v>HERREMAN Roger</v>
          </cell>
          <cell r="C361" t="str">
            <v>UN</v>
          </cell>
        </row>
        <row r="362">
          <cell r="A362">
            <v>4574</v>
          </cell>
          <cell r="B362" t="str">
            <v>HOFMAN Raf</v>
          </cell>
          <cell r="C362" t="str">
            <v>UN</v>
          </cell>
        </row>
        <row r="363">
          <cell r="A363">
            <v>4400</v>
          </cell>
          <cell r="B363" t="str">
            <v>LAMBOTTE Rik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4552</v>
          </cell>
          <cell r="B365" t="str">
            <v>LEMAN Willy</v>
          </cell>
          <cell r="C365" t="str">
            <v>UN</v>
          </cell>
        </row>
        <row r="366">
          <cell r="A366">
            <v>4519</v>
          </cell>
          <cell r="B366" t="str">
            <v>MALFAIT Michel</v>
          </cell>
          <cell r="C366" t="str">
            <v>UN</v>
          </cell>
        </row>
        <row r="367">
          <cell r="A367">
            <v>4520</v>
          </cell>
          <cell r="B367" t="str">
            <v>MARTENS Johan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69">
          <cell r="A369">
            <v>8891</v>
          </cell>
          <cell r="B369" t="str">
            <v>PLATEAU Tiani</v>
          </cell>
          <cell r="C369" t="str">
            <v>UN</v>
          </cell>
        </row>
        <row r="370">
          <cell r="A370">
            <v>4965</v>
          </cell>
          <cell r="B370" t="str">
            <v>ROSSEL Bart</v>
          </cell>
          <cell r="C370" t="str">
            <v>UN</v>
          </cell>
        </row>
        <row r="371">
          <cell r="A371">
            <v>4966</v>
          </cell>
          <cell r="B371" t="str">
            <v>ROSSEL Francis</v>
          </cell>
          <cell r="C371" t="str">
            <v>UN</v>
          </cell>
        </row>
        <row r="372">
          <cell r="A372">
            <v>9069</v>
          </cell>
          <cell r="B372" t="str">
            <v>SOMNEL Noël</v>
          </cell>
          <cell r="C372" t="str">
            <v>UN</v>
          </cell>
        </row>
        <row r="373">
          <cell r="A373">
            <v>8660</v>
          </cell>
          <cell r="B373" t="str">
            <v>TEMMERMAN Eduard</v>
          </cell>
          <cell r="C373" t="str">
            <v>UN</v>
          </cell>
        </row>
        <row r="374">
          <cell r="A374">
            <v>9293</v>
          </cell>
          <cell r="B374" t="str">
            <v>VAN HIJFTE Frans</v>
          </cell>
          <cell r="C374" t="str">
            <v>UN</v>
          </cell>
        </row>
        <row r="375">
          <cell r="A375">
            <v>4581</v>
          </cell>
          <cell r="B375" t="str">
            <v>VAN HOOYDONK Guy</v>
          </cell>
          <cell r="C375" t="str">
            <v>UN</v>
          </cell>
        </row>
        <row r="376">
          <cell r="A376">
            <v>4582</v>
          </cell>
          <cell r="B376" t="str">
            <v>VAN LIERDE Etienne</v>
          </cell>
          <cell r="C376" t="str">
            <v>UN</v>
          </cell>
        </row>
        <row r="377">
          <cell r="A377">
            <v>4583</v>
          </cell>
          <cell r="B377" t="str">
            <v>VAN SPEYBROECK Pierre</v>
          </cell>
          <cell r="C377" t="str">
            <v>UN</v>
          </cell>
        </row>
        <row r="378">
          <cell r="A378">
            <v>6930</v>
          </cell>
          <cell r="B378" t="str">
            <v>VERHELST Daniel</v>
          </cell>
          <cell r="C378" t="str">
            <v>UN</v>
          </cell>
        </row>
        <row r="379">
          <cell r="A379">
            <v>8168</v>
          </cell>
          <cell r="B379" t="str">
            <v>VERWEE Julien</v>
          </cell>
          <cell r="C379" t="str">
            <v>UN</v>
          </cell>
        </row>
        <row r="380">
          <cell r="A380">
            <v>7471</v>
          </cell>
          <cell r="B380" t="str">
            <v>WIELEMANS Gustaaf</v>
          </cell>
          <cell r="C380" t="str">
            <v>UN</v>
          </cell>
        </row>
        <row r="381">
          <cell r="A381">
            <v>4531</v>
          </cell>
          <cell r="B381" t="str">
            <v>WULFRANCK Luc</v>
          </cell>
          <cell r="C381" t="str">
            <v>UN</v>
          </cell>
        </row>
        <row r="382">
          <cell r="A382">
            <v>1052</v>
          </cell>
          <cell r="B382" t="str">
            <v>COOLE Gino</v>
          </cell>
          <cell r="C382" t="str">
            <v>KGBA</v>
          </cell>
        </row>
        <row r="383">
          <cell r="A383" t="str">
            <v>00122</v>
          </cell>
          <cell r="B383" t="str">
            <v>DE BRAEKELEIR Gilbert</v>
          </cell>
          <cell r="C383" t="str">
            <v>KGBA</v>
          </cell>
        </row>
        <row r="384">
          <cell r="A384">
            <v>4950</v>
          </cell>
          <cell r="B384" t="str">
            <v>DE CONINCK Achille</v>
          </cell>
          <cell r="C384" t="str">
            <v>KGBA</v>
          </cell>
        </row>
        <row r="385">
          <cell r="A385">
            <v>7046</v>
          </cell>
          <cell r="B385" t="str">
            <v>DE GRAEVE Peter</v>
          </cell>
          <cell r="C385" t="str">
            <v>KGBA</v>
          </cell>
        </row>
        <row r="386">
          <cell r="A386">
            <v>4594</v>
          </cell>
          <cell r="B386" t="str">
            <v>DICK Eddy</v>
          </cell>
          <cell r="C386" t="str">
            <v>KGBA</v>
          </cell>
        </row>
        <row r="387">
          <cell r="A387" t="str">
            <v>7461B</v>
          </cell>
          <cell r="B387" t="str">
            <v>GRIMON Johan</v>
          </cell>
          <cell r="C387" t="str">
            <v>KGBA</v>
          </cell>
        </row>
        <row r="388">
          <cell r="A388" t="str">
            <v>00359</v>
          </cell>
          <cell r="B388" t="str">
            <v>MEULEMAN Rudy</v>
          </cell>
          <cell r="C388" t="str">
            <v>KGBA</v>
          </cell>
        </row>
        <row r="389">
          <cell r="A389">
            <v>4607</v>
          </cell>
          <cell r="B389" t="str">
            <v>STAMPAERT Robert</v>
          </cell>
          <cell r="C389" t="str">
            <v>KGBA</v>
          </cell>
        </row>
        <row r="390">
          <cell r="A390">
            <v>9071</v>
          </cell>
          <cell r="B390" t="str">
            <v>VANDOMMELE Johan</v>
          </cell>
          <cell r="C390" t="str">
            <v>KGBA</v>
          </cell>
        </row>
        <row r="391">
          <cell r="A391">
            <v>9129</v>
          </cell>
          <cell r="B391" t="str">
            <v>DE GRAAF Jackie</v>
          </cell>
          <cell r="C391" t="str">
            <v>KOTM</v>
          </cell>
        </row>
        <row r="392">
          <cell r="A392">
            <v>4617</v>
          </cell>
          <cell r="B392" t="str">
            <v>JANSSENS Marcel</v>
          </cell>
          <cell r="C392" t="str">
            <v>KOTM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4">
          <cell r="A394">
            <v>6417</v>
          </cell>
          <cell r="B394" t="str">
            <v>BLOMME Jean-Thierry</v>
          </cell>
          <cell r="C394" t="str">
            <v>K.ME</v>
          </cell>
        </row>
        <row r="395">
          <cell r="A395">
            <v>8666</v>
          </cell>
          <cell r="B395" t="str">
            <v>BRACKE André</v>
          </cell>
          <cell r="C395" t="str">
            <v>K.ME</v>
          </cell>
        </row>
        <row r="396">
          <cell r="A396">
            <v>6715</v>
          </cell>
          <cell r="B396" t="str">
            <v>BRUGGEMAN Roger</v>
          </cell>
          <cell r="C396" t="str">
            <v>K.ME</v>
          </cell>
        </row>
        <row r="397">
          <cell r="A397">
            <v>8663</v>
          </cell>
          <cell r="B397" t="str">
            <v>JANSSENS Roger</v>
          </cell>
          <cell r="C397" t="str">
            <v>K.ME</v>
          </cell>
        </row>
        <row r="398">
          <cell r="A398">
            <v>4643</v>
          </cell>
          <cell r="B398" t="str">
            <v>MESURE Freddy</v>
          </cell>
          <cell r="C398" t="str">
            <v>K.ME</v>
          </cell>
        </row>
        <row r="399">
          <cell r="A399">
            <v>8664</v>
          </cell>
          <cell r="B399" t="str">
            <v>OOSTERLINCK Luc</v>
          </cell>
          <cell r="C399" t="str">
            <v>K.ME</v>
          </cell>
        </row>
        <row r="400">
          <cell r="A400">
            <v>8898</v>
          </cell>
          <cell r="B400" t="str">
            <v>RAES Freddy</v>
          </cell>
          <cell r="C400" t="str">
            <v>K.ME</v>
          </cell>
        </row>
        <row r="401">
          <cell r="A401">
            <v>8665</v>
          </cell>
          <cell r="B401" t="str">
            <v>VAN DELSEN Edgard</v>
          </cell>
          <cell r="C401" t="str">
            <v>K.ME</v>
          </cell>
        </row>
        <row r="402">
          <cell r="A402">
            <v>4415</v>
          </cell>
          <cell r="B402" t="str">
            <v>VANPETEGHEM Alex</v>
          </cell>
          <cell r="C402" t="str">
            <v>K.ME</v>
          </cell>
        </row>
        <row r="403">
          <cell r="A403">
            <v>4443</v>
          </cell>
          <cell r="B403" t="str">
            <v>VERBEKEN Albert</v>
          </cell>
          <cell r="C403" t="str">
            <v>K.ME</v>
          </cell>
        </row>
        <row r="404">
          <cell r="A404">
            <v>4629</v>
          </cell>
          <cell r="B404" t="str">
            <v>VERSNOYEN François</v>
          </cell>
          <cell r="C404" t="str">
            <v>K.ME</v>
          </cell>
        </row>
        <row r="406">
          <cell r="C406">
            <v>210</v>
          </cell>
        </row>
        <row r="409">
          <cell r="A409">
            <v>7824</v>
          </cell>
          <cell r="B409" t="str">
            <v>DEROOZE Christian</v>
          </cell>
          <cell r="C409" t="str">
            <v>K.EWM</v>
          </cell>
        </row>
        <row r="410">
          <cell r="A410">
            <v>1053</v>
          </cell>
          <cell r="B410" t="str">
            <v>DESPREE Jean-Pierre</v>
          </cell>
          <cell r="C410" t="str">
            <v>K.EWM</v>
          </cell>
        </row>
        <row r="411">
          <cell r="A411">
            <v>7499</v>
          </cell>
          <cell r="B411" t="str">
            <v>GRAYE André</v>
          </cell>
          <cell r="C411" t="str">
            <v>K.EWM</v>
          </cell>
        </row>
        <row r="412">
          <cell r="A412">
            <v>7825</v>
          </cell>
          <cell r="B412" t="str">
            <v>GREGORIUS Gregoire</v>
          </cell>
          <cell r="C412" t="str">
            <v>K.EWM</v>
          </cell>
        </row>
        <row r="413">
          <cell r="A413">
            <v>7524</v>
          </cell>
          <cell r="B413" t="str">
            <v>SCHOKELE Ronny</v>
          </cell>
          <cell r="C413" t="str">
            <v>K.EWM</v>
          </cell>
        </row>
        <row r="414">
          <cell r="A414">
            <v>7827</v>
          </cell>
          <cell r="B414" t="str">
            <v>VAN LANDEGHEM Jean-Marie</v>
          </cell>
          <cell r="C414" t="str">
            <v>K.EWM</v>
          </cell>
        </row>
        <row r="415">
          <cell r="A415">
            <v>4687</v>
          </cell>
          <cell r="B415" t="str">
            <v>VANHAESEBROEK Didier</v>
          </cell>
          <cell r="C415" t="str">
            <v>K.EWM</v>
          </cell>
        </row>
        <row r="416">
          <cell r="A416">
            <v>8872</v>
          </cell>
          <cell r="B416" t="str">
            <v>BEIRNAERT Arthur</v>
          </cell>
          <cell r="C416" t="str">
            <v>WOH</v>
          </cell>
        </row>
        <row r="417">
          <cell r="A417">
            <v>5183</v>
          </cell>
          <cell r="B417" t="str">
            <v>BOEDTS Freddy</v>
          </cell>
          <cell r="C417" t="str">
            <v>WOH</v>
          </cell>
        </row>
        <row r="418">
          <cell r="A418">
            <v>8085</v>
          </cell>
          <cell r="B418" t="str">
            <v>BOUCKENOOGHE Gilbert</v>
          </cell>
          <cell r="C418" t="str">
            <v>WOH</v>
          </cell>
        </row>
        <row r="419">
          <cell r="A419">
            <v>8875</v>
          </cell>
          <cell r="B419" t="str">
            <v>DEBUSSCHERE Dries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9270</v>
          </cell>
          <cell r="B421" t="str">
            <v>DESWARTE Franky</v>
          </cell>
          <cell r="C421" t="str">
            <v>WOH</v>
          </cell>
        </row>
        <row r="422">
          <cell r="A422">
            <v>8687</v>
          </cell>
          <cell r="B422" t="str">
            <v>DESWARTE Willy</v>
          </cell>
          <cell r="C422" t="str">
            <v>WOH</v>
          </cell>
        </row>
        <row r="423">
          <cell r="A423">
            <v>8873</v>
          </cell>
          <cell r="B423" t="str">
            <v>DEVOS Claude</v>
          </cell>
          <cell r="C423" t="str">
            <v>WOH</v>
          </cell>
        </row>
        <row r="424">
          <cell r="A424">
            <v>4691</v>
          </cell>
          <cell r="B424" t="str">
            <v>D'HONDT Hervé</v>
          </cell>
          <cell r="C424" t="str">
            <v>WOH</v>
          </cell>
        </row>
        <row r="425">
          <cell r="A425">
            <v>7315</v>
          </cell>
          <cell r="B425" t="str">
            <v>EVERAERDT Corneel</v>
          </cell>
          <cell r="C425" t="str">
            <v>WOH</v>
          </cell>
        </row>
        <row r="426">
          <cell r="A426">
            <v>6722</v>
          </cell>
          <cell r="B426" t="str">
            <v>GRYSON Dirk</v>
          </cell>
          <cell r="C426" t="str">
            <v>WOH</v>
          </cell>
        </row>
        <row r="427">
          <cell r="A427">
            <v>4121</v>
          </cell>
          <cell r="B427" t="str">
            <v>GYSELINCK Noel</v>
          </cell>
          <cell r="C427" t="str">
            <v>WOH</v>
          </cell>
        </row>
        <row r="428">
          <cell r="A428">
            <v>9433</v>
          </cell>
          <cell r="B428" t="str">
            <v>LATRUWE Nicolas</v>
          </cell>
          <cell r="C428" t="str">
            <v>WOH</v>
          </cell>
        </row>
        <row r="429">
          <cell r="A429">
            <v>7316</v>
          </cell>
          <cell r="B429" t="str">
            <v>RONDELE Freddy</v>
          </cell>
          <cell r="C429" t="str">
            <v>WOH</v>
          </cell>
        </row>
        <row r="430">
          <cell r="A430">
            <v>7464</v>
          </cell>
          <cell r="B430" t="str">
            <v>STORME Gerard</v>
          </cell>
          <cell r="C430" t="str">
            <v>WOH</v>
          </cell>
        </row>
        <row r="431">
          <cell r="A431">
            <v>9271</v>
          </cell>
          <cell r="B431" t="str">
            <v>VAN ACKER Frank</v>
          </cell>
          <cell r="C431" t="str">
            <v>WOH</v>
          </cell>
        </row>
        <row r="432">
          <cell r="A432">
            <v>8528</v>
          </cell>
          <cell r="B432" t="str">
            <v>VAN ACKER Jozef</v>
          </cell>
          <cell r="C432" t="str">
            <v>WOH</v>
          </cell>
        </row>
        <row r="433">
          <cell r="A433">
            <v>9074</v>
          </cell>
          <cell r="B433" t="str">
            <v>VANBIERVLIET Geert</v>
          </cell>
          <cell r="C433" t="str">
            <v>WOH</v>
          </cell>
        </row>
        <row r="434">
          <cell r="A434">
            <v>7692</v>
          </cell>
          <cell r="B434" t="str">
            <v>VUYLSTEKE Gilbert</v>
          </cell>
          <cell r="C434" t="str">
            <v>WOH</v>
          </cell>
        </row>
        <row r="435">
          <cell r="A435">
            <v>4701</v>
          </cell>
          <cell r="B435" t="str">
            <v>WERBROUCK Donald</v>
          </cell>
          <cell r="C435" t="str">
            <v>WOH</v>
          </cell>
        </row>
        <row r="436">
          <cell r="A436">
            <v>4702</v>
          </cell>
          <cell r="B436" t="str">
            <v>BEGHIN Bernard</v>
          </cell>
          <cell r="C436" t="str">
            <v>RT</v>
          </cell>
        </row>
        <row r="437">
          <cell r="A437">
            <v>4740</v>
          </cell>
          <cell r="B437" t="str">
            <v>BEGHIN Julien</v>
          </cell>
          <cell r="C437" t="str">
            <v>RT</v>
          </cell>
        </row>
        <row r="438">
          <cell r="A438">
            <v>6441</v>
          </cell>
          <cell r="B438" t="str">
            <v>BERRIER Jean-Pierre</v>
          </cell>
          <cell r="C438" t="str">
            <v>RT</v>
          </cell>
        </row>
        <row r="439">
          <cell r="A439">
            <v>4570</v>
          </cell>
          <cell r="B439" t="str">
            <v>CATTEAU Roland</v>
          </cell>
          <cell r="C439" t="str">
            <v>RT</v>
          </cell>
        </row>
        <row r="440">
          <cell r="A440">
            <v>9076</v>
          </cell>
          <cell r="B440" t="str">
            <v>DELPLANQUE Fabien</v>
          </cell>
          <cell r="C440" t="str">
            <v>RT</v>
          </cell>
        </row>
        <row r="441">
          <cell r="A441">
            <v>4709</v>
          </cell>
          <cell r="B441" t="str">
            <v>DESBONNEZ Philippe</v>
          </cell>
          <cell r="C441" t="str">
            <v>RT</v>
          </cell>
        </row>
        <row r="442">
          <cell r="A442">
            <v>4710</v>
          </cell>
          <cell r="B442" t="str">
            <v>EQUIPART Pierre</v>
          </cell>
          <cell r="C442" t="str">
            <v>RT</v>
          </cell>
        </row>
        <row r="443">
          <cell r="A443">
            <v>9075</v>
          </cell>
          <cell r="B443" t="str">
            <v>FLORIN Marc</v>
          </cell>
          <cell r="C443" t="str">
            <v>RT</v>
          </cell>
        </row>
        <row r="444">
          <cell r="A444">
            <v>9272</v>
          </cell>
          <cell r="B444" t="str">
            <v>GUENEZ Christophe</v>
          </cell>
          <cell r="C444" t="str">
            <v>RT</v>
          </cell>
        </row>
        <row r="445">
          <cell r="A445">
            <v>9436</v>
          </cell>
          <cell r="B445" t="str">
            <v>MOLLE Willy</v>
          </cell>
          <cell r="C445" t="str">
            <v>RT</v>
          </cell>
        </row>
        <row r="446">
          <cell r="A446">
            <v>4715</v>
          </cell>
          <cell r="B446" t="str">
            <v>LAMPE Guy</v>
          </cell>
          <cell r="C446" t="str">
            <v>RT</v>
          </cell>
        </row>
        <row r="447">
          <cell r="A447">
            <v>4716</v>
          </cell>
          <cell r="B447" t="str">
            <v>LEPLAE Jean-Marc</v>
          </cell>
          <cell r="C447" t="str">
            <v>RT</v>
          </cell>
        </row>
        <row r="448">
          <cell r="A448">
            <v>9434</v>
          </cell>
          <cell r="B448" t="str">
            <v>PHELIZON Christophe</v>
          </cell>
          <cell r="C448" t="str">
            <v>RT</v>
          </cell>
        </row>
        <row r="449">
          <cell r="A449">
            <v>8694</v>
          </cell>
          <cell r="B449" t="str">
            <v>VANDEMAELE Paul-André</v>
          </cell>
          <cell r="C449" t="str">
            <v>RT</v>
          </cell>
        </row>
        <row r="450">
          <cell r="A450">
            <v>9435</v>
          </cell>
          <cell r="B450" t="str">
            <v>VERCAMPST Rémy</v>
          </cell>
          <cell r="C450" t="str">
            <v>RT</v>
          </cell>
        </row>
        <row r="451">
          <cell r="A451">
            <v>4703</v>
          </cell>
          <cell r="B451" t="str">
            <v>BEGHIN Frédéric</v>
          </cell>
          <cell r="C451" t="str">
            <v>KK</v>
          </cell>
        </row>
        <row r="452">
          <cell r="A452">
            <v>9078</v>
          </cell>
          <cell r="B452" t="str">
            <v>BEKAERT Bernhard</v>
          </cell>
          <cell r="C452" t="str">
            <v>KK</v>
          </cell>
        </row>
        <row r="453">
          <cell r="A453">
            <v>5809</v>
          </cell>
          <cell r="B453" t="str">
            <v>BITALIS Richard</v>
          </cell>
          <cell r="C453" t="str">
            <v>KK</v>
          </cell>
        </row>
        <row r="454">
          <cell r="A454">
            <v>7457</v>
          </cell>
          <cell r="B454" t="str">
            <v>COECK Bjorn</v>
          </cell>
          <cell r="C454" t="str">
            <v>KK</v>
          </cell>
        </row>
        <row r="455">
          <cell r="A455">
            <v>2568</v>
          </cell>
          <cell r="B455" t="str">
            <v>CORNELISSEN Jacky</v>
          </cell>
          <cell r="C455" t="str">
            <v>KK</v>
          </cell>
        </row>
        <row r="456">
          <cell r="A456">
            <v>1054</v>
          </cell>
          <cell r="B456" t="str">
            <v>DEMOS Georges</v>
          </cell>
          <cell r="C456" t="str">
            <v>KK</v>
          </cell>
        </row>
        <row r="457">
          <cell r="A457">
            <v>6727</v>
          </cell>
          <cell r="B457" t="str">
            <v>DE RYNCK Ivan</v>
          </cell>
          <cell r="C457" t="str">
            <v>KK</v>
          </cell>
        </row>
        <row r="458">
          <cell r="A458">
            <v>4708</v>
          </cell>
          <cell r="B458" t="str">
            <v>DENNEULIN Frédéric</v>
          </cell>
          <cell r="C458" t="str">
            <v>KK</v>
          </cell>
        </row>
        <row r="459">
          <cell r="A459">
            <v>6730</v>
          </cell>
          <cell r="B459" t="str">
            <v>DENOULET Johan</v>
          </cell>
          <cell r="C459" t="str">
            <v>KK</v>
          </cell>
        </row>
        <row r="460">
          <cell r="A460" t="str">
            <v>00696</v>
          </cell>
          <cell r="B460" t="str">
            <v>DEVOLDERE Eric</v>
          </cell>
          <cell r="C460" t="str">
            <v>KK</v>
          </cell>
        </row>
        <row r="461">
          <cell r="A461" t="str">
            <v>8696B</v>
          </cell>
          <cell r="B461" t="str">
            <v>DORARD Steve</v>
          </cell>
          <cell r="C461" t="str">
            <v>KK</v>
          </cell>
        </row>
        <row r="462">
          <cell r="A462">
            <v>7458</v>
          </cell>
          <cell r="B462" t="str">
            <v>DUMON Eddy</v>
          </cell>
          <cell r="C462" t="str">
            <v>KK</v>
          </cell>
        </row>
        <row r="463">
          <cell r="A463" t="str">
            <v>00248</v>
          </cell>
          <cell r="B463" t="str">
            <v>HUYSENTRUYT Eric</v>
          </cell>
          <cell r="C463" t="str">
            <v>KK</v>
          </cell>
        </row>
        <row r="464">
          <cell r="A464">
            <v>4730</v>
          </cell>
          <cell r="B464" t="str">
            <v>LAGAGE Roger</v>
          </cell>
          <cell r="C464" t="str">
            <v>KK</v>
          </cell>
        </row>
        <row r="465">
          <cell r="A465">
            <v>8714</v>
          </cell>
          <cell r="B465" t="str">
            <v>LOOSVELDT Frank</v>
          </cell>
          <cell r="C465" t="str">
            <v>KK</v>
          </cell>
        </row>
        <row r="466">
          <cell r="A466" t="str">
            <v>00401</v>
          </cell>
          <cell r="B466" t="str">
            <v>MALESIS Pierre</v>
          </cell>
          <cell r="C466" t="str">
            <v>KK</v>
          </cell>
        </row>
        <row r="467">
          <cell r="A467">
            <v>8425</v>
          </cell>
          <cell r="B467" t="str">
            <v>MILLET Michel</v>
          </cell>
          <cell r="C467" t="str">
            <v>KK</v>
          </cell>
        </row>
        <row r="468">
          <cell r="A468">
            <v>8159</v>
          </cell>
          <cell r="B468" t="str">
            <v>MONSOREZ Michel</v>
          </cell>
          <cell r="C468" t="str">
            <v>KK</v>
          </cell>
        </row>
        <row r="469">
          <cell r="A469">
            <v>4680</v>
          </cell>
          <cell r="B469" t="str">
            <v>RAVESTIJN Martin</v>
          </cell>
          <cell r="C469" t="str">
            <v>KK</v>
          </cell>
        </row>
        <row r="470">
          <cell r="A470">
            <v>7129</v>
          </cell>
          <cell r="B470" t="str">
            <v>ROELANTS Frédéric</v>
          </cell>
          <cell r="C470" t="str">
            <v>KK</v>
          </cell>
        </row>
        <row r="471">
          <cell r="A471">
            <v>7913</v>
          </cell>
          <cell r="B471" t="str">
            <v xml:space="preserve">STOPIN Gilles </v>
          </cell>
          <cell r="C471" t="str">
            <v>KK</v>
          </cell>
        </row>
        <row r="472">
          <cell r="A472">
            <v>4736</v>
          </cell>
          <cell r="B472" t="str">
            <v>VAN COILLIE Francky</v>
          </cell>
          <cell r="C472" t="str">
            <v>KK</v>
          </cell>
        </row>
        <row r="473">
          <cell r="A473" t="str">
            <v>00360</v>
          </cell>
          <cell r="B473" t="str">
            <v>VANDAELE Eric</v>
          </cell>
          <cell r="C473" t="str">
            <v>KK</v>
          </cell>
        </row>
        <row r="474">
          <cell r="A474">
            <v>8480</v>
          </cell>
          <cell r="B474" t="str">
            <v>VANGANSBEKE Gerard</v>
          </cell>
          <cell r="C474" t="str">
            <v>KK</v>
          </cell>
        </row>
        <row r="475">
          <cell r="A475">
            <v>4737</v>
          </cell>
          <cell r="B475" t="str">
            <v>VANGANSBEKE Luc</v>
          </cell>
          <cell r="C475" t="str">
            <v>KK</v>
          </cell>
        </row>
        <row r="476">
          <cell r="A476">
            <v>4725</v>
          </cell>
          <cell r="B476" t="str">
            <v>VANONACKER Patrick</v>
          </cell>
          <cell r="C476" t="str">
            <v>KK</v>
          </cell>
        </row>
        <row r="477">
          <cell r="A477">
            <v>8321</v>
          </cell>
          <cell r="B477" t="str">
            <v>VANUXEM Jerôme</v>
          </cell>
          <cell r="C477" t="str">
            <v>KK</v>
          </cell>
        </row>
        <row r="478">
          <cell r="A478">
            <v>4798</v>
          </cell>
          <cell r="B478" t="str">
            <v>VERCOUILLIE Alexander</v>
          </cell>
          <cell r="C478" t="str">
            <v>KK</v>
          </cell>
        </row>
        <row r="479">
          <cell r="A479">
            <v>4799</v>
          </cell>
          <cell r="B479" t="str">
            <v>VERCOUILLIE José</v>
          </cell>
          <cell r="C479" t="str">
            <v>KK</v>
          </cell>
        </row>
        <row r="480">
          <cell r="A480">
            <v>8089</v>
          </cell>
          <cell r="B480" t="str">
            <v>VERGHEYNST Albert</v>
          </cell>
          <cell r="C480" t="str">
            <v>KK</v>
          </cell>
        </row>
        <row r="481">
          <cell r="A481">
            <v>9079</v>
          </cell>
          <cell r="B481" t="str">
            <v>HIMPE Jean</v>
          </cell>
          <cell r="C481" t="str">
            <v>VR</v>
          </cell>
        </row>
        <row r="482">
          <cell r="A482">
            <v>9439</v>
          </cell>
          <cell r="B482" t="str">
            <v>VANDENBERGHE Rudy</v>
          </cell>
          <cell r="C482" t="str">
            <v>VR</v>
          </cell>
        </row>
        <row r="483">
          <cell r="A483">
            <v>8735</v>
          </cell>
          <cell r="B483" t="str">
            <v>VAN DEN BUVERIE Eric</v>
          </cell>
          <cell r="C483" t="str">
            <v>VR</v>
          </cell>
        </row>
        <row r="484">
          <cell r="A484">
            <v>9080</v>
          </cell>
          <cell r="B484" t="str">
            <v>VAN KEIRSBULCK Alex</v>
          </cell>
          <cell r="C484" t="str">
            <v>VR</v>
          </cell>
        </row>
        <row r="485">
          <cell r="A485">
            <v>1055</v>
          </cell>
          <cell r="B485" t="str">
            <v>BRUWIER Erwin</v>
          </cell>
          <cell r="C485" t="str">
            <v>DOS</v>
          </cell>
        </row>
        <row r="486">
          <cell r="A486">
            <v>4762</v>
          </cell>
          <cell r="B486" t="str">
            <v>CASTELEYN Henk</v>
          </cell>
          <cell r="C486" t="str">
            <v>DOS</v>
          </cell>
        </row>
        <row r="487">
          <cell r="A487">
            <v>4765</v>
          </cell>
          <cell r="B487" t="str">
            <v>DEBAES Peter</v>
          </cell>
          <cell r="C487" t="str">
            <v>DOS</v>
          </cell>
        </row>
        <row r="488">
          <cell r="A488">
            <v>4768</v>
          </cell>
          <cell r="B488" t="str">
            <v>DEDIER Georges</v>
          </cell>
          <cell r="C488" t="str">
            <v>DOS</v>
          </cell>
        </row>
        <row r="489">
          <cell r="A489">
            <v>8156</v>
          </cell>
          <cell r="B489" t="str">
            <v>DETOLLENAERE Jonny</v>
          </cell>
          <cell r="C489" t="str">
            <v>DOS</v>
          </cell>
        </row>
        <row r="490">
          <cell r="A490">
            <v>4774</v>
          </cell>
          <cell r="B490" t="str">
            <v>DUYCK Peter</v>
          </cell>
          <cell r="C490" t="str">
            <v>DOS</v>
          </cell>
        </row>
        <row r="491">
          <cell r="A491">
            <v>7697</v>
          </cell>
          <cell r="B491" t="str">
            <v>GHESQUIERE Jozef</v>
          </cell>
          <cell r="C491" t="str">
            <v>DOS</v>
          </cell>
        </row>
        <row r="492">
          <cell r="A492">
            <v>4776</v>
          </cell>
          <cell r="B492" t="str">
            <v>HOUTHAEVE Jean-Marie</v>
          </cell>
          <cell r="C492" t="str">
            <v>DOS</v>
          </cell>
        </row>
        <row r="493">
          <cell r="A493">
            <v>4778</v>
          </cell>
          <cell r="B493" t="str">
            <v>LEYN Philippe</v>
          </cell>
          <cell r="C493" t="str">
            <v>DOS</v>
          </cell>
        </row>
        <row r="494">
          <cell r="A494">
            <v>8697</v>
          </cell>
          <cell r="B494" t="str">
            <v>MELNYTSCHENKO Cédric</v>
          </cell>
          <cell r="C494" t="str">
            <v>DOS</v>
          </cell>
        </row>
        <row r="495">
          <cell r="A495">
            <v>4693</v>
          </cell>
          <cell r="B495" t="str">
            <v>MOSTREY Peter</v>
          </cell>
          <cell r="C495" t="str">
            <v>DOS</v>
          </cell>
        </row>
        <row r="496">
          <cell r="A496">
            <v>5746</v>
          </cell>
          <cell r="B496" t="str">
            <v>NICHELSON Pascal</v>
          </cell>
          <cell r="C496" t="str">
            <v>DOS</v>
          </cell>
        </row>
        <row r="497">
          <cell r="A497">
            <v>4231</v>
          </cell>
          <cell r="B497" t="str">
            <v>NOE Christiaan</v>
          </cell>
          <cell r="C497" t="str">
            <v>DOS</v>
          </cell>
        </row>
        <row r="498">
          <cell r="A498">
            <v>4733</v>
          </cell>
          <cell r="B498" t="str">
            <v>NUYTTENS Gino</v>
          </cell>
          <cell r="C498" t="str">
            <v>DOS</v>
          </cell>
        </row>
        <row r="499">
          <cell r="A499">
            <v>9461</v>
          </cell>
          <cell r="B499" t="str">
            <v>RONDELEZ Kenneth</v>
          </cell>
          <cell r="C499" t="str">
            <v>DOS</v>
          </cell>
        </row>
        <row r="500">
          <cell r="A500">
            <v>5719</v>
          </cell>
          <cell r="B500" t="str">
            <v>SAMIJN Peter</v>
          </cell>
          <cell r="C500" t="str">
            <v>DOS</v>
          </cell>
        </row>
        <row r="501">
          <cell r="A501">
            <v>8705</v>
          </cell>
          <cell r="B501" t="str">
            <v>STEVENS Ilse</v>
          </cell>
          <cell r="C501" t="str">
            <v>DOS</v>
          </cell>
        </row>
        <row r="502">
          <cell r="A502" t="str">
            <v>6094B</v>
          </cell>
          <cell r="B502" t="str">
            <v>VAN ACKER Steven</v>
          </cell>
          <cell r="C502" t="str">
            <v>DOS</v>
          </cell>
        </row>
        <row r="503">
          <cell r="A503">
            <v>4738</v>
          </cell>
          <cell r="B503" t="str">
            <v>VANDENDRIESSCHE Philippe</v>
          </cell>
          <cell r="C503" t="str">
            <v>DOS</v>
          </cell>
        </row>
        <row r="504">
          <cell r="A504">
            <v>8090</v>
          </cell>
          <cell r="B504" t="str">
            <v>VANLAUWE Stephan</v>
          </cell>
          <cell r="C504" t="str">
            <v>DOS</v>
          </cell>
        </row>
        <row r="505">
          <cell r="A505">
            <v>2299</v>
          </cell>
          <cell r="B505" t="str">
            <v>VANTHOURNOUT Michel</v>
          </cell>
          <cell r="C505" t="str">
            <v>DOS</v>
          </cell>
        </row>
        <row r="506">
          <cell r="A506">
            <v>4759</v>
          </cell>
          <cell r="B506" t="str">
            <v>WARLOP Luc</v>
          </cell>
          <cell r="C506" t="str">
            <v>DOS</v>
          </cell>
        </row>
        <row r="507">
          <cell r="A507">
            <v>6720</v>
          </cell>
          <cell r="B507" t="str">
            <v>WILLE Etienne</v>
          </cell>
          <cell r="C507" t="str">
            <v>DOS</v>
          </cell>
        </row>
        <row r="508">
          <cell r="A508">
            <v>5717</v>
          </cell>
          <cell r="B508" t="str">
            <v>ACX Dirk</v>
          </cell>
          <cell r="C508" t="str">
            <v>K.GHOK</v>
          </cell>
        </row>
        <row r="509">
          <cell r="A509">
            <v>4659</v>
          </cell>
          <cell r="B509" t="str">
            <v>BAS Jacques</v>
          </cell>
          <cell r="C509" t="str">
            <v>K.GHOK</v>
          </cell>
        </row>
        <row r="510">
          <cell r="A510">
            <v>7689</v>
          </cell>
          <cell r="B510" t="str">
            <v>BOSSAERT Dirk</v>
          </cell>
          <cell r="C510" t="str">
            <v>K.GHOK</v>
          </cell>
        </row>
        <row r="511">
          <cell r="A511">
            <v>4789</v>
          </cell>
          <cell r="B511" t="str">
            <v>CAPPELLE Herwig</v>
          </cell>
          <cell r="C511" t="str">
            <v>K.GHOK</v>
          </cell>
        </row>
        <row r="512">
          <cell r="A512">
            <v>7308</v>
          </cell>
          <cell r="B512" t="str">
            <v>CLAUS Gino</v>
          </cell>
          <cell r="C512" t="str">
            <v>K.GHOK</v>
          </cell>
        </row>
        <row r="513">
          <cell r="A513">
            <v>8688</v>
          </cell>
          <cell r="B513" t="str">
            <v>DECEUNINCK Kurt</v>
          </cell>
          <cell r="C513" t="str">
            <v>K.GHOK</v>
          </cell>
        </row>
        <row r="514">
          <cell r="A514">
            <v>8513</v>
          </cell>
          <cell r="B514" t="str">
            <v>DECOCK Johan</v>
          </cell>
          <cell r="C514" t="str">
            <v>K.GHOK</v>
          </cell>
        </row>
        <row r="515">
          <cell r="A515">
            <v>9440</v>
          </cell>
          <cell r="B515" t="str">
            <v>DECOCK Stephan</v>
          </cell>
          <cell r="C515" t="str">
            <v>K.GHOK</v>
          </cell>
        </row>
        <row r="516">
          <cell r="A516">
            <v>9437</v>
          </cell>
          <cell r="B516" t="str">
            <v>DHAEYER Rémy</v>
          </cell>
          <cell r="C516" t="str">
            <v>K.GHOK</v>
          </cell>
        </row>
        <row r="517">
          <cell r="A517">
            <v>4790</v>
          </cell>
          <cell r="B517" t="str">
            <v>DE MOOR Frederik</v>
          </cell>
          <cell r="C517" t="str">
            <v>K.GHOK</v>
          </cell>
        </row>
        <row r="518">
          <cell r="A518">
            <v>4791</v>
          </cell>
          <cell r="B518" t="str">
            <v>DE MOOR Willy</v>
          </cell>
          <cell r="C518" t="str">
            <v>K.GHOK</v>
          </cell>
        </row>
        <row r="519">
          <cell r="A519">
            <v>9143</v>
          </cell>
          <cell r="B519" t="str">
            <v>DENEUT Johan</v>
          </cell>
          <cell r="C519" t="str">
            <v>K.GHOK</v>
          </cell>
        </row>
        <row r="520">
          <cell r="A520">
            <v>4793</v>
          </cell>
          <cell r="B520" t="str">
            <v>DETAVERNIER Hendrik</v>
          </cell>
          <cell r="C520" t="str">
            <v>K.GHOK</v>
          </cell>
        </row>
        <row r="521">
          <cell r="A521">
            <v>4775</v>
          </cell>
          <cell r="B521" t="str">
            <v>GOETHALS Didier</v>
          </cell>
          <cell r="C521" t="str">
            <v>K.GHOK</v>
          </cell>
        </row>
        <row r="522">
          <cell r="A522">
            <v>7823</v>
          </cell>
          <cell r="B522" t="str">
            <v>JOYE Robert</v>
          </cell>
          <cell r="C522" t="str">
            <v>K.GHOK</v>
          </cell>
        </row>
        <row r="523">
          <cell r="A523">
            <v>4656</v>
          </cell>
          <cell r="B523" t="str">
            <v>POLLIE Luc</v>
          </cell>
          <cell r="C523" t="str">
            <v>K.GHOK</v>
          </cell>
        </row>
        <row r="524">
          <cell r="A524">
            <v>1056</v>
          </cell>
          <cell r="B524" t="str">
            <v>SANTY Eric</v>
          </cell>
          <cell r="C524" t="str">
            <v>K.GHOK</v>
          </cell>
        </row>
        <row r="525">
          <cell r="A525">
            <v>8702</v>
          </cell>
          <cell r="B525" t="str">
            <v>VAN DE VELDE August</v>
          </cell>
          <cell r="C525" t="str">
            <v>K.GHOK</v>
          </cell>
        </row>
        <row r="526">
          <cell r="A526">
            <v>3807</v>
          </cell>
          <cell r="B526" t="str">
            <v>VERBRUGGHE Johan</v>
          </cell>
          <cell r="C526" t="str">
            <v>K.GHOK</v>
          </cell>
        </row>
        <row r="527">
          <cell r="A527">
            <v>9274</v>
          </cell>
          <cell r="B527" t="str">
            <v>VERBRUGGHE Philippe</v>
          </cell>
          <cell r="C527" t="str">
            <v>K.GHOK</v>
          </cell>
        </row>
        <row r="528">
          <cell r="A528">
            <v>8088</v>
          </cell>
          <cell r="B528" t="str">
            <v>VERCAEMERE Jaak</v>
          </cell>
          <cell r="C528" t="str">
            <v>K.GHOK</v>
          </cell>
        </row>
        <row r="529">
          <cell r="A529">
            <v>1058</v>
          </cell>
          <cell r="B529" t="str">
            <v>VERMEERSCH Dave</v>
          </cell>
          <cell r="C529" t="str">
            <v>K.GHOK</v>
          </cell>
        </row>
        <row r="530">
          <cell r="A530">
            <v>8736</v>
          </cell>
          <cell r="B530" t="str">
            <v>VEYS Renzo</v>
          </cell>
          <cell r="C530" t="str">
            <v>K.GHOK</v>
          </cell>
        </row>
        <row r="531">
          <cell r="A531">
            <v>7538</v>
          </cell>
          <cell r="B531" t="str">
            <v>WERBROUCK Geert</v>
          </cell>
          <cell r="C531" t="str">
            <v>K.GHOK</v>
          </cell>
        </row>
        <row r="532">
          <cell r="A532">
            <v>1059</v>
          </cell>
          <cell r="B532" t="str">
            <v>CARDON Eddy</v>
          </cell>
          <cell r="C532" t="str">
            <v>IBA</v>
          </cell>
        </row>
        <row r="533">
          <cell r="A533">
            <v>9275</v>
          </cell>
          <cell r="B533" t="str">
            <v>DELECLUYSE Hugo</v>
          </cell>
          <cell r="C533" t="str">
            <v>IBA</v>
          </cell>
        </row>
        <row r="534">
          <cell r="A534">
            <v>8369</v>
          </cell>
          <cell r="B534" t="str">
            <v>DELECLUYSE Maikel</v>
          </cell>
          <cell r="C534" t="str">
            <v>IBA</v>
          </cell>
        </row>
        <row r="535">
          <cell r="A535">
            <v>8758</v>
          </cell>
          <cell r="B535" t="str">
            <v>DUYM Ignace</v>
          </cell>
          <cell r="C535" t="str">
            <v>IBA</v>
          </cell>
        </row>
        <row r="536">
          <cell r="A536">
            <v>8406</v>
          </cell>
          <cell r="B536" t="str">
            <v>LAMOTE Wilfried</v>
          </cell>
          <cell r="C536" t="str">
            <v>IBA</v>
          </cell>
        </row>
        <row r="537">
          <cell r="A537">
            <v>1060</v>
          </cell>
          <cell r="B537" t="str">
            <v>WITTEVRONGEL Dirk</v>
          </cell>
          <cell r="C537" t="str">
            <v>IBA</v>
          </cell>
        </row>
        <row r="538">
          <cell r="A538">
            <v>8691</v>
          </cell>
          <cell r="B538" t="str">
            <v>BRUNEEL Norbert</v>
          </cell>
          <cell r="C538" t="str">
            <v>DLS</v>
          </cell>
        </row>
        <row r="539">
          <cell r="A539">
            <v>8704</v>
          </cell>
          <cell r="B539" t="str">
            <v>CALLENS Filip</v>
          </cell>
          <cell r="C539" t="str">
            <v>DLS</v>
          </cell>
        </row>
        <row r="540">
          <cell r="A540">
            <v>4763</v>
          </cell>
          <cell r="B540" t="str">
            <v>CASTELEYN Rik</v>
          </cell>
          <cell r="C540" t="str">
            <v>DLS</v>
          </cell>
        </row>
        <row r="541">
          <cell r="A541">
            <v>8703</v>
          </cell>
          <cell r="B541" t="str">
            <v>CRAEYNEST Daniël</v>
          </cell>
          <cell r="C541" t="str">
            <v>DLS</v>
          </cell>
        </row>
        <row r="542">
          <cell r="A542">
            <v>8689</v>
          </cell>
          <cell r="B542" t="str">
            <v>DEWAELE Eddy</v>
          </cell>
          <cell r="C542" t="str">
            <v>DLS</v>
          </cell>
        </row>
        <row r="543">
          <cell r="A543">
            <v>8047</v>
          </cell>
          <cell r="B543" t="str">
            <v>DEVRIENDT Bart</v>
          </cell>
          <cell r="C543" t="str">
            <v>DLS</v>
          </cell>
        </row>
        <row r="544">
          <cell r="A544">
            <v>8690</v>
          </cell>
          <cell r="B544" t="str">
            <v>JOYE Rik</v>
          </cell>
          <cell r="C544" t="str">
            <v>DLS</v>
          </cell>
        </row>
        <row r="545">
          <cell r="A545">
            <v>1061</v>
          </cell>
          <cell r="B545" t="str">
            <v>GELDHOF Frank</v>
          </cell>
          <cell r="C545" t="str">
            <v>DLS</v>
          </cell>
        </row>
        <row r="547">
          <cell r="C547">
            <v>137</v>
          </cell>
        </row>
        <row r="550">
          <cell r="A550">
            <v>1294</v>
          </cell>
          <cell r="B550" t="str">
            <v>BACKMAN Werner</v>
          </cell>
          <cell r="C550" t="str">
            <v>BCSK</v>
          </cell>
        </row>
        <row r="551">
          <cell r="A551">
            <v>7812</v>
          </cell>
          <cell r="B551" t="str">
            <v>BOERJAN Pierre</v>
          </cell>
          <cell r="C551" t="str">
            <v>BCSK</v>
          </cell>
        </row>
        <row r="552">
          <cell r="A552" t="str">
            <v>00015</v>
          </cell>
          <cell r="B552" t="str">
            <v>CAP Jessica</v>
          </cell>
          <cell r="C552" t="str">
            <v>BCKS</v>
          </cell>
        </row>
        <row r="553">
          <cell r="A553">
            <v>4894</v>
          </cell>
          <cell r="B553" t="str">
            <v>DAELMAN Walther</v>
          </cell>
          <cell r="C553" t="str">
            <v>BCKS</v>
          </cell>
        </row>
        <row r="554">
          <cell r="A554">
            <v>4895</v>
          </cell>
          <cell r="B554" t="str">
            <v>DE BLOCK Omer</v>
          </cell>
          <cell r="C554" t="str">
            <v>BCSK</v>
          </cell>
        </row>
        <row r="555">
          <cell r="A555">
            <v>9276</v>
          </cell>
          <cell r="B555" t="str">
            <v>DE KORT Marc</v>
          </cell>
          <cell r="C555" t="str">
            <v>BCSK</v>
          </cell>
        </row>
        <row r="556">
          <cell r="A556">
            <v>6488</v>
          </cell>
          <cell r="B556" t="str">
            <v>DE WITTE Franky</v>
          </cell>
          <cell r="C556" t="str">
            <v>BCKS</v>
          </cell>
        </row>
        <row r="557">
          <cell r="A557">
            <v>6489</v>
          </cell>
          <cell r="B557" t="str">
            <v>DE WITTE Jeffrey</v>
          </cell>
          <cell r="C557" t="str">
            <v>BCSK</v>
          </cell>
        </row>
        <row r="558">
          <cell r="A558">
            <v>8073</v>
          </cell>
          <cell r="B558" t="str">
            <v>DE WITTE Tamara</v>
          </cell>
          <cell r="C558" t="str">
            <v>BCSK</v>
          </cell>
        </row>
        <row r="559">
          <cell r="A559">
            <v>8385</v>
          </cell>
          <cell r="B559" t="str">
            <v>GODDAERT Johan</v>
          </cell>
          <cell r="C559" t="str">
            <v>BCSK</v>
          </cell>
        </row>
        <row r="560">
          <cell r="A560">
            <v>9314</v>
          </cell>
          <cell r="B560" t="str">
            <v>GOETKINT Martine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>
            <v>4937</v>
          </cell>
          <cell r="B562" t="str">
            <v>LEEMANS Willy</v>
          </cell>
          <cell r="C562" t="str">
            <v>BCSK</v>
          </cell>
        </row>
        <row r="563">
          <cell r="A563">
            <v>4853</v>
          </cell>
          <cell r="B563" t="str">
            <v>NOPPE Robert</v>
          </cell>
          <cell r="C563" t="str">
            <v>BCSK</v>
          </cell>
        </row>
        <row r="564">
          <cell r="A564">
            <v>9441</v>
          </cell>
          <cell r="B564" t="str">
            <v>ROSIER Nick</v>
          </cell>
          <cell r="C564" t="str">
            <v>BCSK</v>
          </cell>
        </row>
        <row r="565">
          <cell r="A565">
            <v>4854</v>
          </cell>
          <cell r="B565" t="str">
            <v>ROSIER Peter</v>
          </cell>
          <cell r="C565" t="str">
            <v>BCSK</v>
          </cell>
        </row>
        <row r="566">
          <cell r="A566">
            <v>8507</v>
          </cell>
          <cell r="B566" t="str">
            <v>TROONBEECKX Willy</v>
          </cell>
          <cell r="C566" t="str">
            <v>BCSK</v>
          </cell>
        </row>
        <row r="567">
          <cell r="A567" t="str">
            <v>6784B</v>
          </cell>
          <cell r="B567" t="str">
            <v>VAN BIESEN Tom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00284</v>
          </cell>
          <cell r="B569" t="str">
            <v>VAN HECKE Rita</v>
          </cell>
          <cell r="C569" t="str">
            <v>BCSK</v>
          </cell>
        </row>
        <row r="570">
          <cell r="A570">
            <v>8674</v>
          </cell>
          <cell r="B570" t="str">
            <v>VAN LEUVENHAGE Dylan</v>
          </cell>
          <cell r="C570" t="str">
            <v>BCSK</v>
          </cell>
        </row>
        <row r="571">
          <cell r="A571">
            <v>9442</v>
          </cell>
          <cell r="B571" t="str">
            <v>VERGULT Francois</v>
          </cell>
          <cell r="C571" t="str">
            <v>BCSK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1062</v>
          </cell>
          <cell r="B573" t="str">
            <v>DE WREEDE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4866</v>
          </cell>
          <cell r="B575" t="str">
            <v>MAES Georges</v>
          </cell>
          <cell r="C575" t="str">
            <v>KGV</v>
          </cell>
        </row>
        <row r="576">
          <cell r="A576">
            <v>6712</v>
          </cell>
          <cell r="B576" t="str">
            <v>SEGERS Didier</v>
          </cell>
          <cell r="C576" t="str">
            <v>KGV</v>
          </cell>
        </row>
        <row r="577">
          <cell r="A577">
            <v>6784</v>
          </cell>
          <cell r="B577" t="str">
            <v>VAN BIESEN Tom</v>
          </cell>
          <cell r="C577" t="str">
            <v>KGV</v>
          </cell>
        </row>
        <row r="578">
          <cell r="A578">
            <v>8870</v>
          </cell>
          <cell r="B578" t="str">
            <v>VAN MEIRVENNE Nestor</v>
          </cell>
          <cell r="C578" t="str">
            <v>KGV</v>
          </cell>
        </row>
        <row r="579">
          <cell r="A579">
            <v>5229</v>
          </cell>
          <cell r="B579" t="str">
            <v>VAN MELE Franky</v>
          </cell>
          <cell r="C579" t="str">
            <v>KGV</v>
          </cell>
        </row>
        <row r="580">
          <cell r="A580">
            <v>4872</v>
          </cell>
          <cell r="B580" t="str">
            <v>VAN VOSSEL Danny</v>
          </cell>
          <cell r="C580" t="str">
            <v>KGV</v>
          </cell>
        </row>
        <row r="581">
          <cell r="A581">
            <v>6117</v>
          </cell>
          <cell r="B581" t="str">
            <v>VAN VOSSELEN Christoph</v>
          </cell>
          <cell r="C581" t="str">
            <v>KGV</v>
          </cell>
        </row>
        <row r="582">
          <cell r="A582" t="str">
            <v>00361</v>
          </cell>
          <cell r="B582" t="str">
            <v>VAN VOSSELEN Luc</v>
          </cell>
          <cell r="C582" t="str">
            <v>KGV</v>
          </cell>
        </row>
        <row r="583">
          <cell r="A583" t="str">
            <v>00406</v>
          </cell>
          <cell r="B583" t="str">
            <v>VANACKER Francoise</v>
          </cell>
          <cell r="C583" t="str">
            <v>KGV</v>
          </cell>
        </row>
        <row r="584">
          <cell r="A584">
            <v>9082</v>
          </cell>
          <cell r="B584" t="str">
            <v>WAEM Kris</v>
          </cell>
          <cell r="C584" t="str">
            <v>KGV</v>
          </cell>
        </row>
        <row r="585">
          <cell r="A585">
            <v>1063</v>
          </cell>
          <cell r="B585" t="str">
            <v>BERTOLOTTI Beatrice</v>
          </cell>
          <cell r="C585" t="str">
            <v>WM</v>
          </cell>
        </row>
        <row r="586">
          <cell r="A586">
            <v>1150</v>
          </cell>
          <cell r="B586" t="str">
            <v>BRANTS Ronny</v>
          </cell>
          <cell r="C586" t="str">
            <v>WM</v>
          </cell>
        </row>
        <row r="587">
          <cell r="A587">
            <v>5486</v>
          </cell>
          <cell r="B587" t="str">
            <v>BROEDERS Adrianus</v>
          </cell>
          <cell r="C587" t="str">
            <v>WM</v>
          </cell>
        </row>
        <row r="588">
          <cell r="A588" t="str">
            <v>00684</v>
          </cell>
          <cell r="B588" t="str">
            <v>BROEDERS Cynthia</v>
          </cell>
          <cell r="C588" t="str">
            <v>WM</v>
          </cell>
        </row>
        <row r="589">
          <cell r="A589" t="str">
            <v>00362</v>
          </cell>
          <cell r="B589" t="str">
            <v>CALLUY Patricia</v>
          </cell>
          <cell r="C589" t="str">
            <v>WM</v>
          </cell>
        </row>
        <row r="590">
          <cell r="A590">
            <v>7551</v>
          </cell>
          <cell r="B590" t="str">
            <v>CLAESSENS Walter</v>
          </cell>
          <cell r="C590" t="str">
            <v>WM</v>
          </cell>
        </row>
        <row r="591">
          <cell r="A591" t="str">
            <v>00166</v>
          </cell>
          <cell r="B591" t="str">
            <v>COLMAN Anita</v>
          </cell>
          <cell r="C591" t="str">
            <v>WM</v>
          </cell>
        </row>
        <row r="592">
          <cell r="A592">
            <v>2834</v>
          </cell>
          <cell r="B592" t="str">
            <v>CORNIL Pascal</v>
          </cell>
          <cell r="C592" t="str">
            <v>WM</v>
          </cell>
        </row>
        <row r="593">
          <cell r="A593">
            <v>1188</v>
          </cell>
          <cell r="B593" t="str">
            <v>DE CLEEN Joeri</v>
          </cell>
          <cell r="C593" t="str">
            <v>WM</v>
          </cell>
        </row>
        <row r="594">
          <cell r="A594">
            <v>1189</v>
          </cell>
          <cell r="B594" t="str">
            <v>DE CLEEN Sylvain</v>
          </cell>
          <cell r="C594" t="str">
            <v>WM</v>
          </cell>
        </row>
        <row r="595">
          <cell r="A595">
            <v>4666</v>
          </cell>
          <cell r="B595" t="str">
            <v>DECONINCK Franky</v>
          </cell>
          <cell r="C595" t="str">
            <v>WM</v>
          </cell>
        </row>
        <row r="596">
          <cell r="A596">
            <v>1195</v>
          </cell>
          <cell r="B596" t="str">
            <v>DELVAUX Benoni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8661</v>
          </cell>
          <cell r="B602" t="str">
            <v>HEYNDRICKX Vik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 t="str">
            <v>8076B</v>
          </cell>
          <cell r="B605" t="str">
            <v>KEYMOLEN Michel</v>
          </cell>
          <cell r="C605" t="str">
            <v>WM</v>
          </cell>
        </row>
        <row r="606">
          <cell r="A606" t="str">
            <v>5430B</v>
          </cell>
          <cell r="B606" t="str">
            <v>MUYLAERT Dirk</v>
          </cell>
          <cell r="C606" t="str">
            <v>WM</v>
          </cell>
        </row>
        <row r="607">
          <cell r="A607" t="str">
            <v>00715</v>
          </cell>
          <cell r="B607" t="str">
            <v>PATERNOSTER Rita</v>
          </cell>
          <cell r="C607" t="str">
            <v>WM</v>
          </cell>
        </row>
        <row r="608">
          <cell r="A608">
            <v>1005</v>
          </cell>
          <cell r="B608" t="str">
            <v>PEETERS Leo</v>
          </cell>
          <cell r="C608" t="str">
            <v>WM</v>
          </cell>
        </row>
        <row r="609">
          <cell r="A609" t="str">
            <v>00363</v>
          </cell>
          <cell r="B609" t="str">
            <v>PERSOENS Nathalie</v>
          </cell>
          <cell r="C609" t="str">
            <v>WM</v>
          </cell>
        </row>
        <row r="610">
          <cell r="A610" t="str">
            <v>4405B</v>
          </cell>
          <cell r="B610" t="str">
            <v>SCHIETTECATTE Yves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 t="str">
            <v>00149</v>
          </cell>
          <cell r="B612" t="str">
            <v>VANDEN BULCK Marijke</v>
          </cell>
          <cell r="C612" t="str">
            <v>WM</v>
          </cell>
        </row>
        <row r="613">
          <cell r="A613" t="str">
            <v>1168B</v>
          </cell>
          <cell r="B613" t="str">
            <v>VAN BAREL Ferdinand</v>
          </cell>
          <cell r="C613" t="str">
            <v>WM</v>
          </cell>
        </row>
        <row r="614">
          <cell r="A614" t="str">
            <v>5727B</v>
          </cell>
          <cell r="B614" t="str">
            <v>VAN GOETHEM Benny</v>
          </cell>
          <cell r="C614" t="str">
            <v>WM</v>
          </cell>
        </row>
        <row r="615">
          <cell r="A615" t="str">
            <v>00364</v>
          </cell>
          <cell r="B615" t="str">
            <v>VAN LANDEGHEM Veerle</v>
          </cell>
          <cell r="C615" t="str">
            <v>WM</v>
          </cell>
        </row>
        <row r="616">
          <cell r="A616" t="str">
            <v>00737</v>
          </cell>
          <cell r="B616" t="str">
            <v>VERCAUTEREN Berlinde</v>
          </cell>
          <cell r="C616" t="str">
            <v>WM</v>
          </cell>
        </row>
        <row r="617">
          <cell r="A617" t="str">
            <v>4841B</v>
          </cell>
          <cell r="B617" t="str">
            <v>VERPLANCKE Jean Paul</v>
          </cell>
          <cell r="C617" t="str">
            <v>WM</v>
          </cell>
        </row>
        <row r="618">
          <cell r="A618">
            <v>4842</v>
          </cell>
          <cell r="B618" t="str">
            <v>WAUTERS Tom</v>
          </cell>
          <cell r="C618" t="str">
            <v>WM</v>
          </cell>
        </row>
        <row r="619">
          <cell r="A619" t="str">
            <v>00744</v>
          </cell>
          <cell r="B619" t="str">
            <v>WENSELAERS Frieda</v>
          </cell>
          <cell r="C619" t="str">
            <v>WM</v>
          </cell>
        </row>
        <row r="620">
          <cell r="A620" t="str">
            <v>00880</v>
          </cell>
          <cell r="B620" t="str">
            <v>WINCKELMANS Els</v>
          </cell>
          <cell r="C620" t="str">
            <v>WM</v>
          </cell>
        </row>
        <row r="621">
          <cell r="A621" t="str">
            <v>00678</v>
          </cell>
          <cell r="B621" t="str">
            <v>ANDRIES Dina</v>
          </cell>
          <cell r="C621" t="str">
            <v>KSNBA</v>
          </cell>
        </row>
        <row r="622">
          <cell r="A622">
            <v>8078</v>
          </cell>
          <cell r="B622" t="str">
            <v>BAKKER John</v>
          </cell>
          <cell r="C622" t="str">
            <v>KSNBA</v>
          </cell>
        </row>
        <row r="623">
          <cell r="A623">
            <v>8346</v>
          </cell>
          <cell r="B623" t="str">
            <v>BRIJSSINCK Ronny</v>
          </cell>
          <cell r="C623" t="str">
            <v>KSNBA</v>
          </cell>
        </row>
        <row r="624">
          <cell r="A624" t="str">
            <v>00150</v>
          </cell>
          <cell r="B624" t="str">
            <v>BUYS Frans</v>
          </cell>
          <cell r="C624" t="str">
            <v>KSNBA</v>
          </cell>
        </row>
        <row r="625">
          <cell r="A625">
            <v>4859</v>
          </cell>
          <cell r="B625" t="str">
            <v>CHRISTIAENS Johan</v>
          </cell>
          <cell r="C625" t="str">
            <v>KSNBA</v>
          </cell>
        </row>
        <row r="626">
          <cell r="A626">
            <v>4907</v>
          </cell>
          <cell r="B626" t="str">
            <v>CORNELISSEN Pierre</v>
          </cell>
          <cell r="C626" t="str">
            <v>KSNBA</v>
          </cell>
        </row>
        <row r="627">
          <cell r="A627">
            <v>4909</v>
          </cell>
          <cell r="B627" t="str">
            <v>DE BOES Rudy</v>
          </cell>
          <cell r="C627" t="str">
            <v>KSNBA</v>
          </cell>
        </row>
        <row r="628">
          <cell r="A628">
            <v>6122</v>
          </cell>
          <cell r="B628" t="str">
            <v>DE MAEYER Joris</v>
          </cell>
          <cell r="C628" t="str">
            <v>KSNBA</v>
          </cell>
        </row>
        <row r="629">
          <cell r="A629">
            <v>6743</v>
          </cell>
          <cell r="B629" t="str">
            <v>DE RUYTE Tom</v>
          </cell>
          <cell r="C629" t="str">
            <v>KSNBA</v>
          </cell>
        </row>
        <row r="630">
          <cell r="A630">
            <v>4913</v>
          </cell>
          <cell r="B630" t="str">
            <v>DE RUYTE Yvan</v>
          </cell>
          <cell r="C630" t="str">
            <v>KSNBA</v>
          </cell>
        </row>
        <row r="631">
          <cell r="A631">
            <v>4952</v>
          </cell>
          <cell r="B631" t="str">
            <v>DE SAEGER Dany</v>
          </cell>
          <cell r="C631" t="str">
            <v>KSNBA</v>
          </cell>
        </row>
        <row r="632">
          <cell r="A632" t="str">
            <v>6489B</v>
          </cell>
          <cell r="B632" t="str">
            <v>DE WITTE Jeffrey</v>
          </cell>
          <cell r="C632" t="str">
            <v>KSNBA</v>
          </cell>
        </row>
        <row r="633">
          <cell r="A633">
            <v>4916</v>
          </cell>
          <cell r="B633" t="str">
            <v>DE WITTE William</v>
          </cell>
          <cell r="C633" t="str">
            <v>KSNBA</v>
          </cell>
        </row>
        <row r="634">
          <cell r="A634">
            <v>8149</v>
          </cell>
          <cell r="B634" t="str">
            <v>D'HONDT Roland</v>
          </cell>
          <cell r="C634" t="str">
            <v>KSNBA</v>
          </cell>
        </row>
        <row r="635">
          <cell r="A635" t="str">
            <v>00699</v>
          </cell>
          <cell r="B635" t="str">
            <v>EGGHE Lutgarde</v>
          </cell>
          <cell r="C635" t="str">
            <v>KSNBA</v>
          </cell>
        </row>
        <row r="636">
          <cell r="A636">
            <v>4920</v>
          </cell>
          <cell r="B636" t="str">
            <v>HEERWEGH Robert</v>
          </cell>
          <cell r="C636" t="str">
            <v>KSNBA</v>
          </cell>
        </row>
        <row r="637">
          <cell r="A637">
            <v>4922</v>
          </cell>
          <cell r="B637" t="str">
            <v>LAUREYS Wilfried</v>
          </cell>
          <cell r="C637" t="str">
            <v>KSNBA</v>
          </cell>
        </row>
        <row r="638">
          <cell r="A638">
            <v>1067</v>
          </cell>
          <cell r="B638" t="str">
            <v>MAES Bart</v>
          </cell>
          <cell r="C638" t="str">
            <v>KSNBA</v>
          </cell>
        </row>
        <row r="639">
          <cell r="A639">
            <v>8414</v>
          </cell>
          <cell r="B639" t="str">
            <v>MAES Lucien</v>
          </cell>
          <cell r="C639" t="str">
            <v>KSNBA</v>
          </cell>
        </row>
        <row r="640">
          <cell r="A640">
            <v>4923</v>
          </cell>
          <cell r="B640" t="str">
            <v>MANGELSCHOTS Raymond</v>
          </cell>
          <cell r="C640" t="str">
            <v>KSNBA</v>
          </cell>
        </row>
        <row r="641">
          <cell r="A641">
            <v>8332</v>
          </cell>
          <cell r="B641" t="str">
            <v>MUYSHONDT Robert</v>
          </cell>
          <cell r="C641" t="str">
            <v>KSNBA</v>
          </cell>
        </row>
        <row r="642">
          <cell r="A642">
            <v>8903</v>
          </cell>
          <cell r="B642" t="str">
            <v>NEYTS Pierre</v>
          </cell>
          <cell r="C642" t="str">
            <v>KSNBA</v>
          </cell>
        </row>
        <row r="643">
          <cell r="A643">
            <v>8080</v>
          </cell>
          <cell r="B643" t="str">
            <v>POCHET Leo</v>
          </cell>
          <cell r="C643" t="str">
            <v>KSNBA</v>
          </cell>
        </row>
        <row r="644">
          <cell r="A644" t="str">
            <v>00309</v>
          </cell>
          <cell r="B644" t="str">
            <v>PRESENT Liesbeth</v>
          </cell>
          <cell r="C644" t="str">
            <v>KSNBA</v>
          </cell>
        </row>
        <row r="645">
          <cell r="A645">
            <v>8904</v>
          </cell>
          <cell r="B645" t="str">
            <v>RAES Wim</v>
          </cell>
          <cell r="C645" t="str">
            <v>KSNBA</v>
          </cell>
        </row>
        <row r="646">
          <cell r="A646" t="str">
            <v>6712B</v>
          </cell>
          <cell r="B646" t="str">
            <v>SEGERS Didier</v>
          </cell>
          <cell r="C646" t="str">
            <v>KSNBA</v>
          </cell>
        </row>
        <row r="647">
          <cell r="A647">
            <v>8081</v>
          </cell>
          <cell r="B647" t="str">
            <v>SLEEBUS Eddy</v>
          </cell>
          <cell r="C647" t="str">
            <v>KSNBA</v>
          </cell>
        </row>
        <row r="648">
          <cell r="A648" t="str">
            <v>00874</v>
          </cell>
          <cell r="B648" t="str">
            <v>STEVENS Marie - Yvan</v>
          </cell>
          <cell r="C648" t="str">
            <v>KSNBA</v>
          </cell>
        </row>
        <row r="649">
          <cell r="A649">
            <v>8902</v>
          </cell>
          <cell r="B649" t="str">
            <v>SUY Luc</v>
          </cell>
          <cell r="C649" t="str">
            <v>KSNBA</v>
          </cell>
        </row>
        <row r="650">
          <cell r="A650">
            <v>7562</v>
          </cell>
          <cell r="B650" t="str">
            <v>THUY Marc</v>
          </cell>
          <cell r="C650" t="str">
            <v>KSNBA</v>
          </cell>
        </row>
        <row r="651">
          <cell r="A651">
            <v>1072</v>
          </cell>
          <cell r="B651" t="str">
            <v>VAN BOCKLAND Benny</v>
          </cell>
          <cell r="C651" t="str">
            <v>KSNBA</v>
          </cell>
        </row>
        <row r="652">
          <cell r="A652">
            <v>9083</v>
          </cell>
          <cell r="B652" t="str">
            <v>VAN DEN BERGHE André</v>
          </cell>
          <cell r="C652" t="str">
            <v>KSNBA</v>
          </cell>
        </row>
        <row r="653">
          <cell r="A653">
            <v>7923</v>
          </cell>
          <cell r="B653" t="str">
            <v>VAN DEN BERGHE Roland</v>
          </cell>
          <cell r="C653" t="str">
            <v>KSNBA</v>
          </cell>
        </row>
        <row r="654">
          <cell r="A654">
            <v>5727</v>
          </cell>
          <cell r="B654" t="str">
            <v>VAN GOETHEM Benny</v>
          </cell>
          <cell r="C654" t="str">
            <v>KSNBA</v>
          </cell>
        </row>
        <row r="655">
          <cell r="A655">
            <v>8681</v>
          </cell>
          <cell r="B655" t="str">
            <v>VAN LEEUWEN A.E.M.</v>
          </cell>
          <cell r="C655" t="str">
            <v>KSNBA</v>
          </cell>
        </row>
        <row r="656">
          <cell r="A656">
            <v>7940</v>
          </cell>
          <cell r="B656" t="str">
            <v>VAN MEIR Frank</v>
          </cell>
          <cell r="C656" t="str">
            <v>KSNBA</v>
          </cell>
        </row>
        <row r="657">
          <cell r="A657">
            <v>6151</v>
          </cell>
          <cell r="B657" t="str">
            <v>VAN OVERSCHELDE Bonny</v>
          </cell>
          <cell r="C657" t="str">
            <v>KSNBA</v>
          </cell>
        </row>
        <row r="658">
          <cell r="A658" t="str">
            <v>6117B</v>
          </cell>
          <cell r="B658" t="str">
            <v>VAN VOSSELEN Christoph</v>
          </cell>
          <cell r="C658" t="str">
            <v>KSNBA</v>
          </cell>
        </row>
        <row r="659">
          <cell r="A659">
            <v>7521</v>
          </cell>
          <cell r="B659" t="str">
            <v>VERBERT Eddy</v>
          </cell>
          <cell r="C659" t="str">
            <v>KSNBA</v>
          </cell>
        </row>
        <row r="660">
          <cell r="A660">
            <v>8289</v>
          </cell>
          <cell r="B660" t="str">
            <v>VERBERT Filip</v>
          </cell>
          <cell r="C660" t="str">
            <v>KSNBA</v>
          </cell>
        </row>
        <row r="661">
          <cell r="A661">
            <v>9476</v>
          </cell>
          <cell r="B661" t="str">
            <v>VERHOFSTADT Eddy</v>
          </cell>
          <cell r="C661" t="str">
            <v>KSNBA</v>
          </cell>
        </row>
        <row r="662">
          <cell r="A662">
            <v>4935</v>
          </cell>
          <cell r="B662" t="str">
            <v>WILLOCKX Freddy</v>
          </cell>
          <cell r="C662" t="str">
            <v>KSNBA</v>
          </cell>
        </row>
        <row r="663">
          <cell r="A663">
            <v>8082</v>
          </cell>
          <cell r="B663" t="str">
            <v>WOUTERS Erik</v>
          </cell>
          <cell r="C663" t="str">
            <v>KSNBA</v>
          </cell>
        </row>
        <row r="664">
          <cell r="A664">
            <v>9147</v>
          </cell>
          <cell r="B664" t="str">
            <v>BOCKLANDT Martin</v>
          </cell>
          <cell r="C664" t="str">
            <v>QU</v>
          </cell>
        </row>
        <row r="665">
          <cell r="A665">
            <v>9278</v>
          </cell>
          <cell r="B665" t="str">
            <v>BOONE Koen</v>
          </cell>
          <cell r="C665" t="str">
            <v>QU</v>
          </cell>
        </row>
        <row r="666">
          <cell r="A666">
            <v>4945</v>
          </cell>
          <cell r="B666" t="str">
            <v>BUYLE Hubert</v>
          </cell>
          <cell r="C666" t="str">
            <v>QU</v>
          </cell>
        </row>
        <row r="667">
          <cell r="A667">
            <v>1329</v>
          </cell>
          <cell r="B667" t="str">
            <v>COENEN Philip</v>
          </cell>
          <cell r="C667" t="str">
            <v>QU</v>
          </cell>
        </row>
        <row r="668">
          <cell r="A668">
            <v>4284</v>
          </cell>
          <cell r="B668" t="str">
            <v>DE BACKER Peter</v>
          </cell>
          <cell r="C668" t="str">
            <v>QU</v>
          </cell>
        </row>
        <row r="669">
          <cell r="A669">
            <v>4948</v>
          </cell>
          <cell r="B669" t="str">
            <v>DE BELEYR Gilbert</v>
          </cell>
          <cell r="C669" t="str">
            <v>QU</v>
          </cell>
        </row>
        <row r="670">
          <cell r="A670">
            <v>9445</v>
          </cell>
          <cell r="B670" t="str">
            <v>DE PAEPE Dirk</v>
          </cell>
          <cell r="C670" t="str">
            <v>QU</v>
          </cell>
        </row>
        <row r="671">
          <cell r="A671">
            <v>9508</v>
          </cell>
          <cell r="B671" t="str">
            <v>HEYMAN David</v>
          </cell>
          <cell r="C671" t="str">
            <v>QU</v>
          </cell>
        </row>
        <row r="672">
          <cell r="A672">
            <v>8746</v>
          </cell>
          <cell r="B672" t="str">
            <v>PEERSMAN Luc</v>
          </cell>
          <cell r="C672" t="str">
            <v>QU</v>
          </cell>
        </row>
        <row r="673">
          <cell r="A673">
            <v>4363</v>
          </cell>
          <cell r="B673" t="str">
            <v>PRIEUS Andy</v>
          </cell>
          <cell r="C673" t="str">
            <v>QU</v>
          </cell>
        </row>
        <row r="674">
          <cell r="A674">
            <v>4964</v>
          </cell>
          <cell r="B674" t="str">
            <v>RAEMDONCK Honoré</v>
          </cell>
          <cell r="C674" t="str">
            <v>QU</v>
          </cell>
        </row>
        <row r="675">
          <cell r="A675">
            <v>6219</v>
          </cell>
          <cell r="B675" t="str">
            <v>RAEMDONCK Tommy</v>
          </cell>
          <cell r="C675" t="str">
            <v>QU</v>
          </cell>
        </row>
        <row r="676">
          <cell r="A676">
            <v>5747</v>
          </cell>
          <cell r="B676" t="str">
            <v>SAEY Etienne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4412</v>
          </cell>
          <cell r="B680" t="str">
            <v>VAN KERCKHOVE Freddy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4977</v>
          </cell>
          <cell r="B682" t="str">
            <v>VLERICK Dirk</v>
          </cell>
          <cell r="C682" t="str">
            <v>QU</v>
          </cell>
        </row>
        <row r="683">
          <cell r="A683">
            <v>7530</v>
          </cell>
          <cell r="B683" t="str">
            <v>VLERICK Mathieu</v>
          </cell>
          <cell r="C683" t="str">
            <v>QU</v>
          </cell>
        </row>
        <row r="685">
          <cell r="C685">
            <v>134</v>
          </cell>
        </row>
        <row r="688">
          <cell r="A688">
            <v>662</v>
          </cell>
        </row>
        <row r="825">
          <cell r="A825" t="str">
            <v>vg02</v>
          </cell>
          <cell r="B825" t="str">
            <v>B.C. EDELWEISS  café " Trapkes Op " Reibroeckstr 33 9940 Everg</v>
          </cell>
        </row>
        <row r="826">
          <cell r="A826" t="str">
            <v>vg04</v>
          </cell>
          <cell r="B826" t="str">
            <v>BC. GOUDEN SLEUTEL . Tav. Black&amp;White Westergemstr. 96  9032 Wondelgem</v>
          </cell>
        </row>
        <row r="827">
          <cell r="A827" t="str">
            <v>vg05</v>
          </cell>
          <cell r="B827" t="str">
            <v xml:space="preserve">BC. ELK WEIRD'HEM.  Café  De Eiktak . Markt 16     9900 Eeklo </v>
          </cell>
        </row>
        <row r="828">
          <cell r="A828" t="str">
            <v>vg06</v>
          </cell>
          <cell r="B828" t="str">
            <v>BILJARTVRIENDEN GENT  De Goud. Leeuw.  Noordstr.34  9000 Gent</v>
          </cell>
        </row>
        <row r="829">
          <cell r="A829" t="str">
            <v>vg10</v>
          </cell>
          <cell r="B829" t="str">
            <v>K.BC KUNST &amp; VERMAAK   De Kring.  Kapittelstraat 7. 9700 Oudenaarde</v>
          </cell>
        </row>
        <row r="830">
          <cell r="A830" t="str">
            <v>vg11</v>
          </cell>
          <cell r="B830" t="str">
            <v>KBC ARGOS Westv.   Antwerpse stwg  550   9040  ST Amandsberg</v>
          </cell>
        </row>
        <row r="831">
          <cell r="A831" t="str">
            <v>vg12</v>
          </cell>
          <cell r="B831" t="str">
            <v>BC. ROYALVRIENDEN . N. De Tierestraat 166  9700 Oudenaarde</v>
          </cell>
        </row>
        <row r="832">
          <cell r="A832" t="str">
            <v>vg14</v>
          </cell>
          <cell r="B832" t="str">
            <v>BC. KASTEELDREEF. Kasteeldreef 57 9920 Lovendegem.</v>
          </cell>
        </row>
        <row r="833">
          <cell r="A833" t="str">
            <v>vg15</v>
          </cell>
          <cell r="B833" t="str">
            <v>In K. EEKLOSE BC. - Zaal Montana Markt 6   9900 Eeklo</v>
          </cell>
        </row>
        <row r="834">
          <cell r="A834" t="str">
            <v>vg16</v>
          </cell>
          <cell r="B834" t="str">
            <v>K.A UNION - SANDEMAN    Kantienberg 5       9000 Gent</v>
          </cell>
        </row>
        <row r="835">
          <cell r="A835" t="str">
            <v>vg17</v>
          </cell>
          <cell r="B835" t="str">
            <v>K. GENTSCHE B.A. Snook. Pal. Argos Antw. Stwg 550 St Amandsb</v>
          </cell>
        </row>
        <row r="836">
          <cell r="A836" t="str">
            <v>vg18</v>
          </cell>
          <cell r="B836" t="str">
            <v>K.BC. KRIJT OP TIJD MELLE    Tav. Agora  Kloosterstr. 2 Melle</v>
          </cell>
        </row>
        <row r="837">
          <cell r="A837" t="str">
            <v>vg19</v>
          </cell>
          <cell r="B837" t="str">
            <v>K. BC. METRO  Kring. Rerum- Novarumplein 10   9000  GENT</v>
          </cell>
        </row>
        <row r="839">
          <cell r="A839" t="str">
            <v>GJSB</v>
          </cell>
          <cell r="B839" t="str">
            <v>Wedstrijdleiding :</v>
          </cell>
        </row>
        <row r="840">
          <cell r="A840" t="str">
            <v>DSB</v>
          </cell>
          <cell r="B840" t="str">
            <v>Wedstrijdleiding :</v>
          </cell>
        </row>
        <row r="841">
          <cell r="A841" t="str">
            <v>sb02</v>
          </cell>
          <cell r="B841" t="str">
            <v>Wedstrijdleiding :</v>
          </cell>
        </row>
        <row r="842">
          <cell r="A842" t="str">
            <v>sb04</v>
          </cell>
          <cell r="B842" t="str">
            <v>Wedstrijdleiding :</v>
          </cell>
        </row>
        <row r="843">
          <cell r="A843" t="str">
            <v>sb05</v>
          </cell>
          <cell r="B843" t="str">
            <v>Wedstrijdleiding :</v>
          </cell>
        </row>
        <row r="844">
          <cell r="A844" t="str">
            <v>sb06</v>
          </cell>
          <cell r="B844" t="str">
            <v>Wedstrijdleiding :</v>
          </cell>
        </row>
        <row r="845">
          <cell r="A845" t="str">
            <v>sb10</v>
          </cell>
          <cell r="B845" t="str">
            <v>Wedstrijdleiding :</v>
          </cell>
        </row>
        <row r="846">
          <cell r="A846" t="str">
            <v>sb11</v>
          </cell>
          <cell r="B846" t="str">
            <v>Wedstrijdleiding :</v>
          </cell>
        </row>
        <row r="847">
          <cell r="A847" t="str">
            <v>sb12</v>
          </cell>
          <cell r="B847" t="str">
            <v>Wedstrijdleiding :</v>
          </cell>
        </row>
        <row r="848">
          <cell r="A848" t="str">
            <v>sb14</v>
          </cell>
          <cell r="B848" t="str">
            <v>Wedstrijdleiding :</v>
          </cell>
        </row>
        <row r="849">
          <cell r="A849" t="str">
            <v>sb15</v>
          </cell>
          <cell r="B849" t="str">
            <v>Wedstrijdleiding :</v>
          </cell>
        </row>
        <row r="850">
          <cell r="A850" t="str">
            <v>sb16</v>
          </cell>
          <cell r="B850" t="str">
            <v>Wedstrijdleiding :</v>
          </cell>
        </row>
        <row r="851">
          <cell r="A851" t="str">
            <v>sb17</v>
          </cell>
          <cell r="B851" t="str">
            <v>Wedstrijdleiding :</v>
          </cell>
        </row>
        <row r="852">
          <cell r="A852" t="str">
            <v>sb18</v>
          </cell>
          <cell r="B852" t="str">
            <v>Wedstrijdleiding :</v>
          </cell>
        </row>
        <row r="853">
          <cell r="A853" t="str">
            <v>sb19</v>
          </cell>
          <cell r="B853" t="str">
            <v>Wedstrijdleiding :</v>
          </cell>
        </row>
        <row r="863">
          <cell r="A863" t="str">
            <v>excvrk</v>
          </cell>
          <cell r="B863" t="str">
            <v>Exc. klasse vrijspel KB</v>
          </cell>
        </row>
        <row r="864">
          <cell r="A864" t="str">
            <v>1+2vrk</v>
          </cell>
          <cell r="B864" t="str">
            <v>1e en 2e klasse vrijspel KB</v>
          </cell>
        </row>
        <row r="865">
          <cell r="A865" t="str">
            <v>1vrk</v>
          </cell>
          <cell r="B865" t="str">
            <v>1e klasse vrijspel KB</v>
          </cell>
        </row>
        <row r="866">
          <cell r="A866" t="str">
            <v>2vrk</v>
          </cell>
          <cell r="B866" t="str">
            <v>2e klasse vrijspel KB</v>
          </cell>
        </row>
        <row r="867">
          <cell r="A867" t="str">
            <v>3vrk</v>
          </cell>
          <cell r="B867" t="str">
            <v>3e klasse vrijspel KB</v>
          </cell>
        </row>
        <row r="868">
          <cell r="A868" t="str">
            <v>4vrk</v>
          </cell>
          <cell r="B868" t="str">
            <v>4e klasse vrijspel KB</v>
          </cell>
        </row>
        <row r="869">
          <cell r="A869" t="str">
            <v>5vrk</v>
          </cell>
          <cell r="B869" t="str">
            <v>5e klasse vrijspel KB</v>
          </cell>
        </row>
        <row r="870">
          <cell r="A870" t="str">
            <v>6vrk</v>
          </cell>
          <cell r="B870" t="str">
            <v>6e klasse vrijspel KB</v>
          </cell>
        </row>
        <row r="871">
          <cell r="A871" t="str">
            <v>7vrk</v>
          </cell>
          <cell r="B871" t="str">
            <v>7e klasse vrijspel KB</v>
          </cell>
        </row>
        <row r="872">
          <cell r="A872" t="str">
            <v>8vrk</v>
          </cell>
          <cell r="B872" t="str">
            <v>8e klasse vrijspel KB</v>
          </cell>
        </row>
        <row r="874">
          <cell r="A874" t="str">
            <v>exkak</v>
          </cell>
          <cell r="B874" t="str">
            <v>Exc.klasse Kader 38/2</v>
          </cell>
        </row>
        <row r="875">
          <cell r="A875" t="str">
            <v>1kak</v>
          </cell>
          <cell r="B875" t="str">
            <v>1e klasse kader 38/2</v>
          </cell>
        </row>
        <row r="876">
          <cell r="A876" t="str">
            <v>2+3kak</v>
          </cell>
          <cell r="B876" t="str">
            <v>2e en 3e klasse kader 38/2</v>
          </cell>
        </row>
        <row r="877">
          <cell r="A877" t="str">
            <v>2kak</v>
          </cell>
          <cell r="B877" t="str">
            <v>2e klasse kader 38/2</v>
          </cell>
        </row>
        <row r="878">
          <cell r="A878" t="str">
            <v>3kak</v>
          </cell>
          <cell r="B878" t="str">
            <v>3e klasse kader 38/2</v>
          </cell>
        </row>
        <row r="879">
          <cell r="A879" t="str">
            <v>4kak</v>
          </cell>
          <cell r="B879" t="str">
            <v>4e klasse kader 38/2</v>
          </cell>
        </row>
        <row r="880">
          <cell r="A880" t="str">
            <v>5kak</v>
          </cell>
          <cell r="B880" t="str">
            <v>5e klasse kader 38/2</v>
          </cell>
        </row>
        <row r="884">
          <cell r="A884" t="str">
            <v>exba</v>
          </cell>
          <cell r="B884" t="str">
            <v>Exc.klasse  bandstoten KB</v>
          </cell>
        </row>
        <row r="885">
          <cell r="A885" t="str">
            <v>1bak</v>
          </cell>
          <cell r="B885" t="str">
            <v>1e klasse bandstoten KB</v>
          </cell>
        </row>
        <row r="886">
          <cell r="A886" t="str">
            <v>2bak</v>
          </cell>
          <cell r="B886" t="str">
            <v>2e klasse bandstoten KB</v>
          </cell>
        </row>
        <row r="887">
          <cell r="A887" t="str">
            <v>2bak</v>
          </cell>
          <cell r="B887" t="str">
            <v>3e klasse bandstoten KB</v>
          </cell>
        </row>
        <row r="888">
          <cell r="A888" t="str">
            <v>2bak</v>
          </cell>
          <cell r="B888" t="str">
            <v>4e klasse bandstoten KB</v>
          </cell>
        </row>
        <row r="889">
          <cell r="A889" t="str">
            <v>2bak</v>
          </cell>
          <cell r="B889" t="str">
            <v>5e klasse bandstoten KB</v>
          </cell>
        </row>
        <row r="890">
          <cell r="A890" t="str">
            <v>2bak</v>
          </cell>
          <cell r="B890" t="str">
            <v>6e klasse bandstoten KB</v>
          </cell>
        </row>
        <row r="892">
          <cell r="A892" t="str">
            <v>exdrk</v>
          </cell>
          <cell r="B892" t="str">
            <v>Exc. klasse driebanden KB</v>
          </cell>
        </row>
        <row r="893">
          <cell r="A893" t="str">
            <v>1drk</v>
          </cell>
          <cell r="B893" t="str">
            <v>1e klasse driebanden KB</v>
          </cell>
        </row>
        <row r="894">
          <cell r="A894" t="str">
            <v>2drk</v>
          </cell>
          <cell r="B894" t="str">
            <v>2e klasse driebanden KB</v>
          </cell>
        </row>
        <row r="895">
          <cell r="A895" t="str">
            <v>3drk</v>
          </cell>
          <cell r="B895" t="str">
            <v>3e klasse driebanden KB</v>
          </cell>
        </row>
        <row r="896">
          <cell r="A896" t="str">
            <v>4drk</v>
          </cell>
          <cell r="B896" t="str">
            <v>4e klasse driebanden KB</v>
          </cell>
        </row>
        <row r="897">
          <cell r="A897" t="str">
            <v>5drk</v>
          </cell>
          <cell r="B897" t="str">
            <v>5e klasse driebanden KB</v>
          </cell>
        </row>
        <row r="898">
          <cell r="A898" t="str">
            <v>6drk</v>
          </cell>
          <cell r="B898" t="str">
            <v>6e klasse driebanden KB</v>
          </cell>
        </row>
        <row r="900">
          <cell r="A900" t="str">
            <v>2+3VRM</v>
          </cell>
          <cell r="B900" t="str">
            <v xml:space="preserve">2e en 3e klasse vrijspel MB </v>
          </cell>
        </row>
        <row r="901">
          <cell r="A901" t="str">
            <v>2VRM</v>
          </cell>
          <cell r="B901" t="str">
            <v>2e klasse vrijspel MB</v>
          </cell>
        </row>
        <row r="902">
          <cell r="A902" t="str">
            <v>3VRM</v>
          </cell>
          <cell r="B902" t="str">
            <v>3e klasse vrijspel MB</v>
          </cell>
        </row>
        <row r="903">
          <cell r="A903" t="str">
            <v>4VRM</v>
          </cell>
          <cell r="B903" t="str">
            <v>4e klasse vrijspel MB</v>
          </cell>
        </row>
        <row r="905">
          <cell r="A905" t="str">
            <v>1+2KAM</v>
          </cell>
          <cell r="B905" t="str">
            <v>1e en 2e klasse kader 47/2</v>
          </cell>
        </row>
        <row r="906">
          <cell r="A906" t="str">
            <v>1KAM</v>
          </cell>
          <cell r="B906" t="str">
            <v>1e klasse kader 47/2</v>
          </cell>
        </row>
        <row r="907">
          <cell r="A907" t="str">
            <v>2KAM</v>
          </cell>
          <cell r="B907" t="str">
            <v>2e klasse kader 47/2</v>
          </cell>
        </row>
        <row r="908">
          <cell r="A908" t="str">
            <v>3+4KAM</v>
          </cell>
          <cell r="B908" t="str">
            <v>3e en 4e klase kader 47/2</v>
          </cell>
        </row>
        <row r="909">
          <cell r="A909" t="str">
            <v>3KAM</v>
          </cell>
          <cell r="B909" t="str">
            <v>3e klasse kader 47/2</v>
          </cell>
        </row>
        <row r="910">
          <cell r="A910" t="str">
            <v>4KAM</v>
          </cell>
          <cell r="B910" t="str">
            <v>4e klasse kader 47/2</v>
          </cell>
        </row>
        <row r="911">
          <cell r="A911" t="str">
            <v>5KAM</v>
          </cell>
          <cell r="B911" t="str">
            <v>5e klasse kader 47/2</v>
          </cell>
        </row>
        <row r="915">
          <cell r="A915" t="str">
            <v>1BAM</v>
          </cell>
          <cell r="B915" t="str">
            <v>1e klasse bandtstoten MB</v>
          </cell>
        </row>
        <row r="916">
          <cell r="A916" t="str">
            <v>2+3BAM</v>
          </cell>
          <cell r="B916" t="str">
            <v xml:space="preserve">2e en 3e klasse bandst.MB </v>
          </cell>
        </row>
        <row r="917">
          <cell r="A917" t="str">
            <v>2BAM</v>
          </cell>
          <cell r="B917" t="str">
            <v>2e klasse bandtstoten MB</v>
          </cell>
        </row>
        <row r="918">
          <cell r="A918" t="str">
            <v>3BAM</v>
          </cell>
          <cell r="B918" t="str">
            <v>3e klasse bandtstoten MB</v>
          </cell>
        </row>
        <row r="919">
          <cell r="A919" t="str">
            <v>4BAM</v>
          </cell>
          <cell r="B919" t="str">
            <v>4e klasse bandtstoten MB</v>
          </cell>
        </row>
        <row r="922">
          <cell r="A922" t="str">
            <v>EXDRM</v>
          </cell>
          <cell r="B922" t="str">
            <v>EXC klasse driebanden MB</v>
          </cell>
        </row>
        <row r="923">
          <cell r="A923" t="str">
            <v>1DRM</v>
          </cell>
          <cell r="B923" t="str">
            <v>1e klasse driebanden MB</v>
          </cell>
        </row>
        <row r="924">
          <cell r="A924" t="str">
            <v>2DRM</v>
          </cell>
          <cell r="B924" t="str">
            <v>2e klasse driebanden MB</v>
          </cell>
        </row>
        <row r="925">
          <cell r="A925" t="str">
            <v>3DRM</v>
          </cell>
          <cell r="B925" t="str">
            <v>3e klasse driebanden MB</v>
          </cell>
        </row>
        <row r="926">
          <cell r="A926" t="str">
            <v>4DRM</v>
          </cell>
          <cell r="B926" t="str">
            <v>4e klasse driebanden MB</v>
          </cell>
        </row>
        <row r="927">
          <cell r="A927" t="str">
            <v>5DRM</v>
          </cell>
          <cell r="B927" t="str">
            <v>5e klasse driebanden MB</v>
          </cell>
        </row>
      </sheetData>
      <sheetData sheetId="2">
        <row r="3">
          <cell r="B3" t="str">
            <v>District voorwedstrijden</v>
          </cell>
          <cell r="C3" t="str">
            <v>VWD</v>
          </cell>
          <cell r="E3" t="str">
            <v>ERE</v>
          </cell>
          <cell r="G3" t="str">
            <v>Vrij</v>
          </cell>
          <cell r="I3" t="str">
            <v>2m10</v>
          </cell>
          <cell r="K3" t="str">
            <v>Antwerpen</v>
          </cell>
          <cell r="AQ3" t="str">
            <v>VG02</v>
          </cell>
          <cell r="AR3" t="str">
            <v>BC EDELWEISS</v>
          </cell>
          <cell r="AT3" t="str">
            <v>Vrij</v>
          </cell>
          <cell r="AU3">
            <v>0.875</v>
          </cell>
        </row>
        <row r="4">
          <cell r="B4" t="str">
            <v>Districtfinale</v>
          </cell>
          <cell r="C4" t="str">
            <v>DF</v>
          </cell>
          <cell r="E4" t="str">
            <v>HKL</v>
          </cell>
          <cell r="G4" t="str">
            <v>35/2</v>
          </cell>
          <cell r="I4" t="str">
            <v>2m30</v>
          </cell>
          <cell r="K4" t="str">
            <v>Beide vlaanderen</v>
          </cell>
          <cell r="AQ4" t="str">
            <v>VG04</v>
          </cell>
          <cell r="AR4" t="str">
            <v>BC GOUDEN MARTINUS</v>
          </cell>
          <cell r="AT4" t="str">
            <v>35/2</v>
          </cell>
          <cell r="AU4">
            <v>0.875</v>
          </cell>
        </row>
        <row r="5">
          <cell r="B5" t="str">
            <v>Interdistrictfinale</v>
          </cell>
          <cell r="C5" t="str">
            <v>IDF</v>
          </cell>
          <cell r="E5" t="str">
            <v>EXC</v>
          </cell>
          <cell r="G5" t="str">
            <v>38/2</v>
          </cell>
          <cell r="I5" t="str">
            <v>2m84</v>
          </cell>
          <cell r="K5" t="str">
            <v>Brabant</v>
          </cell>
          <cell r="AQ5" t="str">
            <v>VG05</v>
          </cell>
          <cell r="AR5" t="str">
            <v>K. BC ELK WEIRD'HEM</v>
          </cell>
          <cell r="AT5" t="str">
            <v>38/2</v>
          </cell>
          <cell r="AU5">
            <v>0.875</v>
          </cell>
        </row>
        <row r="6">
          <cell r="B6" t="str">
            <v>Gewestelijke voorwedstrijden</v>
          </cell>
          <cell r="C6" t="str">
            <v>VWG</v>
          </cell>
          <cell r="E6" t="str">
            <v>1ste</v>
          </cell>
          <cell r="G6" t="str">
            <v>47/1</v>
          </cell>
          <cell r="K6" t="str">
            <v>Henegouwen-Namen</v>
          </cell>
          <cell r="AQ6" t="str">
            <v>VG06</v>
          </cell>
          <cell r="AR6" t="str">
            <v>BILJARTVRIENDEN GENT</v>
          </cell>
          <cell r="AT6" t="str">
            <v>47/1</v>
          </cell>
          <cell r="AU6">
            <v>0.875</v>
          </cell>
        </row>
        <row r="7">
          <cell r="B7" t="str">
            <v>Gewestelijke finale</v>
          </cell>
          <cell r="C7" t="str">
            <v>GF</v>
          </cell>
          <cell r="E7" t="str">
            <v>2de</v>
          </cell>
          <cell r="G7" t="str">
            <v>47/2</v>
          </cell>
          <cell r="K7" t="str">
            <v>Limburg</v>
          </cell>
          <cell r="AQ7" t="str">
            <v>VG11</v>
          </cell>
          <cell r="AR7" t="str">
            <v>K. BC ARGOS- WESTVELD</v>
          </cell>
          <cell r="AT7" t="str">
            <v>47/2</v>
          </cell>
          <cell r="AU7">
            <v>0.875</v>
          </cell>
        </row>
        <row r="8">
          <cell r="B8" t="str">
            <v>Nationale voorwedstrijden</v>
          </cell>
          <cell r="C8" t="str">
            <v>VWN</v>
          </cell>
          <cell r="E8" t="str">
            <v>3de</v>
          </cell>
          <cell r="G8" t="str">
            <v>55/2</v>
          </cell>
          <cell r="K8" t="str">
            <v>Luik-Luxemburg</v>
          </cell>
          <cell r="AQ8" t="str">
            <v>VG12</v>
          </cell>
          <cell r="AR8" t="str">
            <v>BC ROYALVRIENDEN</v>
          </cell>
          <cell r="AT8" t="str">
            <v>55/2</v>
          </cell>
          <cell r="AU8">
            <v>0.875</v>
          </cell>
        </row>
        <row r="9">
          <cell r="B9" t="str">
            <v>Nationale finale</v>
          </cell>
          <cell r="C9" t="str">
            <v>NF</v>
          </cell>
          <cell r="E9" t="str">
            <v>4de</v>
          </cell>
          <cell r="G9" t="str">
            <v>57/2</v>
          </cell>
          <cell r="AQ9" t="str">
            <v>VG13</v>
          </cell>
          <cell r="AR9" t="str">
            <v>BC 't LAMMEKEN</v>
          </cell>
          <cell r="AT9" t="str">
            <v>57/2</v>
          </cell>
          <cell r="AU9">
            <v>1</v>
          </cell>
        </row>
        <row r="10">
          <cell r="E10" t="str">
            <v>5de</v>
          </cell>
          <cell r="G10" t="str">
            <v>71/2</v>
          </cell>
          <cell r="AQ10" t="str">
            <v>VG14</v>
          </cell>
          <cell r="AR10" t="str">
            <v>BC DE KASTEELDREEF</v>
          </cell>
          <cell r="AT10" t="str">
            <v>71/2</v>
          </cell>
          <cell r="AU10">
            <v>1</v>
          </cell>
        </row>
        <row r="11">
          <cell r="E11" t="str">
            <v>6de</v>
          </cell>
          <cell r="G11" t="str">
            <v>bandstoten</v>
          </cell>
          <cell r="AQ11" t="str">
            <v>VG15</v>
          </cell>
          <cell r="AR11" t="str">
            <v>K. EEKLOSE BC</v>
          </cell>
          <cell r="AT11" t="str">
            <v>bandstoten</v>
          </cell>
          <cell r="AU11">
            <v>0.875</v>
          </cell>
        </row>
        <row r="12">
          <cell r="E12" t="str">
            <v>7de</v>
          </cell>
          <cell r="G12" t="str">
            <v>drieband</v>
          </cell>
          <cell r="AQ12" t="str">
            <v>VG16</v>
          </cell>
          <cell r="AR12" t="str">
            <v>K.A. UNION-SANDEMAN</v>
          </cell>
          <cell r="AT12" t="str">
            <v>drieband</v>
          </cell>
          <cell r="AU12">
            <v>0.90820000000000001</v>
          </cell>
        </row>
        <row r="13">
          <cell r="E13" t="str">
            <v>8ste</v>
          </cell>
          <cell r="AQ13" t="str">
            <v>VG17</v>
          </cell>
          <cell r="AR13" t="str">
            <v>K. GENTSCHE BA</v>
          </cell>
        </row>
        <row r="14">
          <cell r="AQ14" t="str">
            <v>VG18</v>
          </cell>
          <cell r="AR14" t="str">
            <v>K. BC KRIJT OP TIJD MELLE</v>
          </cell>
        </row>
        <row r="15">
          <cell r="AQ15" t="str">
            <v>VG19</v>
          </cell>
          <cell r="AR15" t="str">
            <v>K. BC METRO</v>
          </cell>
        </row>
        <row r="19">
          <cell r="P19" t="str">
            <v>Brugge-Zeekust</v>
          </cell>
        </row>
        <row r="20">
          <cell r="P20" t="str">
            <v>Dender</v>
          </cell>
        </row>
        <row r="21">
          <cell r="P21" t="str">
            <v>Gent</v>
          </cell>
        </row>
        <row r="22">
          <cell r="P22" t="str">
            <v>Waasland</v>
          </cell>
        </row>
        <row r="23">
          <cell r="P23" t="str">
            <v>Zuid-West Vlaanderen</v>
          </cell>
        </row>
      </sheetData>
      <sheetData sheetId="3">
        <row r="19">
          <cell r="I19" t="str">
            <v/>
          </cell>
          <cell r="J19" t="str">
            <v/>
          </cell>
        </row>
        <row r="31">
          <cell r="I31" t="str">
            <v/>
          </cell>
          <cell r="J31" t="str">
            <v/>
          </cell>
          <cell r="M31">
            <v>1.6</v>
          </cell>
        </row>
        <row r="43">
          <cell r="I43" t="str">
            <v/>
          </cell>
          <cell r="J43" t="str">
            <v/>
          </cell>
          <cell r="N43">
            <v>2.19</v>
          </cell>
        </row>
        <row r="48">
          <cell r="M48">
            <v>40</v>
          </cell>
        </row>
        <row r="55">
          <cell r="I55" t="str">
            <v/>
          </cell>
          <cell r="J5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workbookViewId="0">
      <selection activeCell="O13" sqref="N13:O13"/>
    </sheetView>
  </sheetViews>
  <sheetFormatPr defaultRowHeight="15" x14ac:dyDescent="0.25"/>
  <cols>
    <col min="1" max="1" width="6.85546875" style="88" customWidth="1"/>
    <col min="2" max="2" width="7.28515625" style="88" customWidth="1"/>
    <col min="3" max="3" width="20.85546875" style="89" customWidth="1"/>
    <col min="4" max="4" width="5.42578125" style="88" customWidth="1"/>
    <col min="5" max="5" width="6.5703125" style="90" customWidth="1"/>
    <col min="6" max="6" width="8.28515625" style="91" customWidth="1"/>
    <col min="7" max="7" width="7.7109375" style="91" customWidth="1"/>
    <col min="8" max="8" width="7.7109375" style="92" customWidth="1"/>
    <col min="9" max="9" width="8.28515625" style="91" customWidth="1"/>
    <col min="10" max="10" width="7" style="93" customWidth="1"/>
  </cols>
  <sheetData>
    <row r="1" spans="1:10" ht="15" customHeight="1" thickTop="1" x14ac:dyDescent="0.25">
      <c r="A1" s="1"/>
      <c r="B1" s="121" t="s">
        <v>0</v>
      </c>
      <c r="C1" s="122"/>
      <c r="D1" s="122"/>
      <c r="E1" s="122"/>
      <c r="F1" s="122"/>
      <c r="G1" s="122"/>
      <c r="H1" s="122"/>
      <c r="I1" s="123"/>
      <c r="J1" s="2"/>
    </row>
    <row r="2" spans="1:10" ht="15" customHeight="1" x14ac:dyDescent="0.25">
      <c r="A2" s="3"/>
      <c r="B2" s="4" t="s">
        <v>1</v>
      </c>
      <c r="C2" s="5" t="s">
        <v>2</v>
      </c>
      <c r="D2" s="6"/>
      <c r="E2" s="7"/>
      <c r="F2" s="8"/>
      <c r="G2" s="8" t="s">
        <v>3</v>
      </c>
      <c r="H2" s="124" t="s">
        <v>4</v>
      </c>
      <c r="I2" s="125"/>
      <c r="J2" s="9"/>
    </row>
    <row r="3" spans="1:10" ht="15" customHeight="1" thickBot="1" x14ac:dyDescent="0.3">
      <c r="A3" s="10"/>
      <c r="B3" s="11" t="s">
        <v>5</v>
      </c>
      <c r="C3" s="11"/>
      <c r="D3" s="11"/>
      <c r="E3" s="12"/>
      <c r="F3" s="13"/>
      <c r="G3" s="13"/>
      <c r="H3" s="14"/>
      <c r="I3" s="13" t="s">
        <v>6</v>
      </c>
      <c r="J3" s="15"/>
    </row>
    <row r="4" spans="1:10" ht="15" customHeight="1" x14ac:dyDescent="0.25">
      <c r="A4" s="16"/>
      <c r="B4" s="17"/>
      <c r="C4" s="18" t="s">
        <v>7</v>
      </c>
      <c r="D4" s="19" t="str">
        <f>IF(LEN(E4)&gt;0,INDEX([1]Selectielijsten!$B$3:$C$9,MATCH(E4,SoortenCompetities,0),2),"")</f>
        <v>DF</v>
      </c>
      <c r="E4" s="126" t="s">
        <v>8</v>
      </c>
      <c r="F4" s="126"/>
      <c r="G4" s="127"/>
      <c r="H4" s="20" t="s">
        <v>9</v>
      </c>
      <c r="I4" s="128" t="s">
        <v>10</v>
      </c>
      <c r="J4" s="129"/>
    </row>
    <row r="5" spans="1:10" ht="15" customHeight="1" thickBot="1" x14ac:dyDescent="0.3">
      <c r="A5" s="21"/>
      <c r="B5" s="22" t="str">
        <f>IF(LEN(C5)&gt;0,INDEX([1]Selectielijsten!$AQ$3:$AR$15,MATCH($C$5,[1]Selectielijsten!$AR$3:$AR$15,0),1),"")</f>
        <v>VG11</v>
      </c>
      <c r="C5" s="130" t="s">
        <v>11</v>
      </c>
      <c r="D5" s="131"/>
      <c r="E5" s="131"/>
      <c r="F5" s="131"/>
      <c r="G5" s="132"/>
      <c r="H5" s="23" t="s">
        <v>12</v>
      </c>
      <c r="I5" s="24"/>
      <c r="J5" s="25"/>
    </row>
    <row r="6" spans="1:10" ht="15" customHeight="1" x14ac:dyDescent="0.25">
      <c r="A6" s="133" t="s">
        <v>13</v>
      </c>
      <c r="B6" s="134"/>
      <c r="C6" s="137">
        <f>TeSpelenPunten</f>
        <v>40</v>
      </c>
      <c r="D6" s="139">
        <v>41945</v>
      </c>
      <c r="E6" s="140"/>
      <c r="F6" s="141"/>
      <c r="G6" s="145" t="s">
        <v>14</v>
      </c>
      <c r="H6" s="146"/>
      <c r="I6" s="147"/>
      <c r="J6" s="26">
        <f>Minimum</f>
        <v>1.6</v>
      </c>
    </row>
    <row r="7" spans="1:10" ht="15" customHeight="1" thickBot="1" x14ac:dyDescent="0.3">
      <c r="A7" s="135"/>
      <c r="B7" s="136"/>
      <c r="C7" s="138"/>
      <c r="D7" s="142"/>
      <c r="E7" s="143"/>
      <c r="F7" s="144"/>
      <c r="G7" s="148" t="s">
        <v>15</v>
      </c>
      <c r="H7" s="149"/>
      <c r="I7" s="150"/>
      <c r="J7" s="27">
        <f>Maximum</f>
        <v>2.19</v>
      </c>
    </row>
    <row r="8" spans="1:10" ht="2.1" customHeight="1" thickTop="1" thickBot="1" x14ac:dyDescent="0.3">
      <c r="A8" s="28"/>
      <c r="B8" s="28"/>
      <c r="C8" s="29"/>
      <c r="D8" s="28"/>
      <c r="E8" s="30"/>
      <c r="F8" s="31"/>
      <c r="G8" s="31"/>
      <c r="H8" s="32"/>
      <c r="I8" s="31"/>
      <c r="J8" s="33"/>
    </row>
    <row r="9" spans="1:10" s="94" customFormat="1" ht="12.2" customHeight="1" thickTop="1" x14ac:dyDescent="0.25">
      <c r="A9" s="34">
        <v>1</v>
      </c>
      <c r="B9" s="35">
        <v>1044</v>
      </c>
      <c r="C9" s="36" t="str">
        <f>IF(LEN(LicNr1)&gt;0,IF(ISERROR(VLOOKUP(LicNr1,LicentienummersKBBB,2,FALSE)),"Onbekend lic.nr.",VLOOKUP(LicNr1,LicentienummersKBBB,2,FALSE)),"")</f>
        <v>COPPENS Jimmy</v>
      </c>
      <c r="D9" s="35" t="str">
        <f>IF(LEN(LicNr1)&gt;0,IF(ISERROR(VLOOKUP(LicNr1,LicentienummersKBBB,2,FALSE)),"NS",IF(LEN(VLOOKUP(LicNr1,LicentienummersKBBB,4,FALSE))=0,"",VLOOKUP(LicNr1,LicentienummersKBBB,4,FALSE))),"")</f>
        <v/>
      </c>
      <c r="E9" s="113" t="str">
        <f>IF(LEN(LicNr1)&gt;0,IF(ISERROR(VLOOKUP(LicNr1,LicentienummersKBBB,2,FALSE)),"Onbekend lic.nr.",VLOOKUP(LicNr1,LicentienummersKBBB,3,FALSE)),"")</f>
        <v>K.BCAW</v>
      </c>
      <c r="F9" s="113"/>
      <c r="G9" s="113"/>
      <c r="H9" s="113"/>
      <c r="I9" s="113"/>
      <c r="J9" s="114"/>
    </row>
    <row r="10" spans="1:10" s="94" customFormat="1" ht="12.2" customHeight="1" x14ac:dyDescent="0.25">
      <c r="A10" s="37"/>
      <c r="B10" s="38"/>
      <c r="C10" s="39"/>
      <c r="D10" s="115" t="s">
        <v>16</v>
      </c>
      <c r="E10" s="116" t="s">
        <v>17</v>
      </c>
      <c r="F10" s="117" t="s">
        <v>18</v>
      </c>
      <c r="G10" s="118" t="s">
        <v>19</v>
      </c>
      <c r="H10" s="119" t="s">
        <v>20</v>
      </c>
      <c r="I10" s="117" t="s">
        <v>21</v>
      </c>
      <c r="J10" s="120" t="s">
        <v>22</v>
      </c>
    </row>
    <row r="11" spans="1:10" s="94" customFormat="1" ht="12.2" customHeight="1" thickBot="1" x14ac:dyDescent="0.3">
      <c r="A11" s="37"/>
      <c r="B11" s="38"/>
      <c r="C11" s="40"/>
      <c r="D11" s="102"/>
      <c r="E11" s="104"/>
      <c r="F11" s="106"/>
      <c r="G11" s="108"/>
      <c r="H11" s="110"/>
      <c r="I11" s="106"/>
      <c r="J11" s="96"/>
    </row>
    <row r="12" spans="1:10" s="94" customFormat="1" ht="12.2" customHeight="1" x14ac:dyDescent="0.25">
      <c r="A12" s="97">
        <v>1</v>
      </c>
      <c r="B12" s="41">
        <v>9432</v>
      </c>
      <c r="C12" s="42" t="str">
        <f t="shared" ref="C12:C17" si="0">IF(LEN(B12)&gt;0,IF(ISERROR(VLOOKUP(B12,LicentienummersKBBB,2,FALSE)),"Onbekend lic.nr.",VLOOKUP(B12,LicentienummersKBBB,2,FALSE)),"")</f>
        <v>VANAELST Paul</v>
      </c>
      <c r="D12" s="43">
        <v>1</v>
      </c>
      <c r="E12" s="44">
        <v>2</v>
      </c>
      <c r="F12" s="45">
        <v>40</v>
      </c>
      <c r="G12" s="45">
        <v>9</v>
      </c>
      <c r="H12" s="46">
        <f t="shared" ref="H12:H17" si="1">IF(G12&gt;0,INT((F12/G12)*IF($I$4=drieband,1000,100))/IF($I$4=drieband,1000,100),"")</f>
        <v>4.4400000000000004</v>
      </c>
      <c r="I12" s="45">
        <v>9</v>
      </c>
      <c r="J12" s="47" t="str">
        <f t="shared" ref="J12:J18" si="2">IF(LEN($J$6)&gt;0,IF(LEN(H12)&gt;0,IF(H12&lt;$J$6,"OG",IF(H12&gt;$J$7,"PR","MG")),""),"")</f>
        <v>PR</v>
      </c>
    </row>
    <row r="13" spans="1:10" s="94" customFormat="1" ht="12.2" customHeight="1" x14ac:dyDescent="0.25">
      <c r="A13" s="98"/>
      <c r="B13" s="48">
        <v>8898</v>
      </c>
      <c r="C13" s="42" t="str">
        <f t="shared" si="0"/>
        <v>RAES Freddy</v>
      </c>
      <c r="D13" s="49">
        <v>4</v>
      </c>
      <c r="E13" s="50">
        <v>2</v>
      </c>
      <c r="F13" s="51">
        <v>40</v>
      </c>
      <c r="G13" s="51">
        <v>15</v>
      </c>
      <c r="H13" s="52">
        <f t="shared" si="1"/>
        <v>2.66</v>
      </c>
      <c r="I13" s="51">
        <v>14</v>
      </c>
      <c r="J13" s="53" t="str">
        <f t="shared" si="2"/>
        <v>PR</v>
      </c>
    </row>
    <row r="14" spans="1:10" s="94" customFormat="1" ht="12.2" customHeight="1" x14ac:dyDescent="0.25">
      <c r="A14" s="98"/>
      <c r="B14" s="48">
        <v>9419</v>
      </c>
      <c r="C14" s="42" t="str">
        <f t="shared" si="0"/>
        <v>MOEYKENS Biacio</v>
      </c>
      <c r="D14" s="49">
        <v>6</v>
      </c>
      <c r="E14" s="50">
        <v>1</v>
      </c>
      <c r="F14" s="51">
        <v>40</v>
      </c>
      <c r="G14" s="51">
        <v>17</v>
      </c>
      <c r="H14" s="52">
        <f t="shared" si="1"/>
        <v>2.35</v>
      </c>
      <c r="I14" s="51">
        <v>11</v>
      </c>
      <c r="J14" s="54" t="str">
        <f t="shared" si="2"/>
        <v>PR</v>
      </c>
    </row>
    <row r="15" spans="1:10" s="94" customFormat="1" ht="0.75" customHeight="1" x14ac:dyDescent="0.25">
      <c r="A15" s="98"/>
      <c r="B15" s="48"/>
      <c r="C15" s="42" t="str">
        <f t="shared" si="0"/>
        <v/>
      </c>
      <c r="D15" s="49"/>
      <c r="E15" s="50"/>
      <c r="F15" s="51"/>
      <c r="G15" s="51"/>
      <c r="H15" s="52" t="str">
        <f t="shared" si="1"/>
        <v/>
      </c>
      <c r="I15" s="51"/>
      <c r="J15" s="55" t="str">
        <f t="shared" si="2"/>
        <v/>
      </c>
    </row>
    <row r="16" spans="1:10" s="94" customFormat="1" ht="0.75" customHeight="1" x14ac:dyDescent="0.25">
      <c r="A16" s="98"/>
      <c r="B16" s="56"/>
      <c r="C16" s="57" t="str">
        <f t="shared" si="0"/>
        <v/>
      </c>
      <c r="D16" s="49"/>
      <c r="E16" s="50"/>
      <c r="F16" s="51"/>
      <c r="G16" s="51"/>
      <c r="H16" s="58" t="str">
        <f t="shared" si="1"/>
        <v/>
      </c>
      <c r="I16" s="59"/>
      <c r="J16" s="55" t="str">
        <f t="shared" si="2"/>
        <v/>
      </c>
    </row>
    <row r="17" spans="1:10" s="94" customFormat="1" ht="0.75" customHeight="1" thickBot="1" x14ac:dyDescent="0.3">
      <c r="A17" s="98"/>
      <c r="B17" s="60"/>
      <c r="C17" s="61" t="str">
        <f t="shared" si="0"/>
        <v/>
      </c>
      <c r="D17" s="62"/>
      <c r="E17" s="63"/>
      <c r="F17" s="64"/>
      <c r="G17" s="64"/>
      <c r="H17" s="65" t="str">
        <f t="shared" si="1"/>
        <v/>
      </c>
      <c r="I17" s="66"/>
      <c r="J17" s="55" t="str">
        <f t="shared" si="2"/>
        <v/>
      </c>
    </row>
    <row r="18" spans="1:10" s="94" customFormat="1" ht="12.2" customHeight="1" thickTop="1" thickBot="1" x14ac:dyDescent="0.3">
      <c r="A18" s="67"/>
      <c r="B18" s="38"/>
      <c r="C18" s="99" t="str">
        <f>IF(J18="PR","",[1]Hulpberekeningen!I19&amp;IF(AND(LEN([1]Hulpberekeningen!I19)=0,NOT(J18="MG")),[1]Hulpberekeningen!J19,""))</f>
        <v/>
      </c>
      <c r="D18" s="99"/>
      <c r="E18" s="68">
        <f>IF(SUM(F12:F17)&gt;0,SUM(E12:E17),"")</f>
        <v>5</v>
      </c>
      <c r="F18" s="69">
        <f>IF(SUM(F12:F17)&gt;0,SUM(F12:F17),"")</f>
        <v>120</v>
      </c>
      <c r="G18" s="69">
        <f>IF(SUM(G12:G17)&gt;0,SUM(G12:G17),"")</f>
        <v>41</v>
      </c>
      <c r="H18" s="70">
        <f>IF(LEN(G18)&gt;0,INT((F18/G18)*IF($I$4=drieband,1000,100))/IF($I$4=drieband,1000,100),"")</f>
        <v>2.92</v>
      </c>
      <c r="I18" s="69">
        <f>IF(SUM(I12:I17)&gt;0,MAX(I12:I17),"")</f>
        <v>14</v>
      </c>
      <c r="J18" s="152" t="str">
        <f t="shared" si="2"/>
        <v>PR</v>
      </c>
    </row>
    <row r="19" spans="1:10" s="94" customFormat="1" ht="12.2" customHeight="1" thickBot="1" x14ac:dyDescent="0.3">
      <c r="A19" s="72"/>
      <c r="B19" s="73"/>
      <c r="C19" s="100"/>
      <c r="D19" s="100"/>
      <c r="E19" s="74"/>
      <c r="F19" s="75"/>
      <c r="G19" s="75" t="str">
        <f>"gemiddelde  " &amp; IF($H$5=[1]Selectielijsten!$I$3,[1]Selectielijsten!$I$4,"") &amp; ":"</f>
        <v>gemiddelde  :</v>
      </c>
      <c r="H19" s="151">
        <f>IF(LEN($H$5)&gt;0,IF(SUM(G12:G17)&gt;0,INT((SUM(F12:F17)/SUM(G12:G17)*IF($H$5=[1]Selectielijsten!$I$3,INDEX(Omzettingscoefficient,MATCH($I$4,[1]Selectielijsten!$AT$3:$AT$12,0),2),1))*IF($I$4=drieband,1000,100))/IF($I$4=drieband,1000,100),""),"")</f>
        <v>2.92</v>
      </c>
      <c r="I19" s="75"/>
      <c r="J19" s="77"/>
    </row>
    <row r="20" spans="1:10" s="94" customFormat="1" ht="2.1" customHeight="1" thickTop="1" thickBot="1" x14ac:dyDescent="0.3">
      <c r="A20" s="78"/>
      <c r="B20" s="78"/>
      <c r="C20" s="79"/>
      <c r="D20" s="78"/>
      <c r="E20" s="80"/>
      <c r="F20" s="81"/>
      <c r="G20" s="81"/>
      <c r="H20" s="82"/>
      <c r="I20" s="81"/>
      <c r="J20" s="83"/>
    </row>
    <row r="21" spans="1:10" s="94" customFormat="1" ht="12.2" customHeight="1" thickTop="1" thickBot="1" x14ac:dyDescent="0.3">
      <c r="A21" s="34">
        <v>2</v>
      </c>
      <c r="B21" s="35">
        <v>9419</v>
      </c>
      <c r="C21" s="36" t="str">
        <f>IF(LEN(LicNr2)&gt;0,IF(ISERROR(VLOOKUP(LicNr2,LicentienummersKBBB,2,FALSE)),"Onbekend lic.nr.",VLOOKUP(LicNr2,LicentienummersKBBB,2,FALSE)),"")</f>
        <v>MOEYKENS Biacio</v>
      </c>
      <c r="D21" s="35" t="str">
        <f>IF(LEN(LicNr2)&gt;0,IF(ISERROR(VLOOKUP(LicNr2,LicentienummersKBBB,2,FALSE)),"NS",IF(LEN(VLOOKUP(LicNr2,LicentienummersKBBB,4,FALSE))=0,"",VLOOKUP(LicNr2,LicentienummersKBBB,4,FALSE))),"")</f>
        <v/>
      </c>
      <c r="E21" s="111" t="str">
        <f>IF(LEN(LicNr2)&gt;0,IF(ISERROR(VLOOKUP(LicNr2,LicentienummersKBBB,2,FALSE)),"Onbekend lic.nr.",VLOOKUP(LicNr2,LicentienummersKBBB,3,FALSE)),"")</f>
        <v>ED</v>
      </c>
      <c r="F21" s="111"/>
      <c r="G21" s="111"/>
      <c r="H21" s="111"/>
      <c r="I21" s="111"/>
      <c r="J21" s="112"/>
    </row>
    <row r="22" spans="1:10" s="94" customFormat="1" ht="12.2" customHeight="1" x14ac:dyDescent="0.25">
      <c r="A22" s="37"/>
      <c r="B22" s="38"/>
      <c r="C22" s="39"/>
      <c r="D22" s="101" t="s">
        <v>16</v>
      </c>
      <c r="E22" s="103" t="s">
        <v>17</v>
      </c>
      <c r="F22" s="105" t="s">
        <v>18</v>
      </c>
      <c r="G22" s="107" t="s">
        <v>19</v>
      </c>
      <c r="H22" s="109" t="s">
        <v>20</v>
      </c>
      <c r="I22" s="105" t="s">
        <v>21</v>
      </c>
      <c r="J22" s="95" t="s">
        <v>22</v>
      </c>
    </row>
    <row r="23" spans="1:10" s="94" customFormat="1" ht="12.2" customHeight="1" thickBot="1" x14ac:dyDescent="0.3">
      <c r="A23" s="37"/>
      <c r="B23" s="38"/>
      <c r="C23" s="40"/>
      <c r="D23" s="102"/>
      <c r="E23" s="104"/>
      <c r="F23" s="106"/>
      <c r="G23" s="108"/>
      <c r="H23" s="110"/>
      <c r="I23" s="106"/>
      <c r="J23" s="96"/>
    </row>
    <row r="24" spans="1:10" s="94" customFormat="1" ht="12.2" customHeight="1" x14ac:dyDescent="0.25">
      <c r="A24" s="97">
        <v>3</v>
      </c>
      <c r="B24" s="41">
        <v>8898</v>
      </c>
      <c r="C24" s="84" t="str">
        <f t="shared" ref="C24:C29" si="3">IF(LEN(B24)&gt;0,IF(ISERROR(VLOOKUP(B24,LicentienummersKBBB,2,FALSE)),"Onbekend lic.nr.",VLOOKUP(B24,LicentienummersKBBB,2,FALSE)),"")</f>
        <v>RAES Freddy</v>
      </c>
      <c r="D24" s="43">
        <v>2</v>
      </c>
      <c r="E24" s="44">
        <v>2</v>
      </c>
      <c r="F24" s="45">
        <v>40</v>
      </c>
      <c r="G24" s="45">
        <v>13</v>
      </c>
      <c r="H24" s="46">
        <f t="shared" ref="H24:H29" si="4">IF(G24&gt;0,INT((F24/G24)*IF($I$4=drieband,1000,100))/IF($I$4=drieband,1000,100),"")</f>
        <v>3.07</v>
      </c>
      <c r="I24" s="45">
        <v>11</v>
      </c>
      <c r="J24" s="47" t="str">
        <f t="shared" ref="J24:J29" si="5">IF(LEN($J$6)&gt;0,IF(LEN(H24)&gt;0,IF(H24&lt;$J$6,"OG",IF(H24&gt;$J$7,"PR","MG")),""),"")</f>
        <v>PR</v>
      </c>
    </row>
    <row r="25" spans="1:10" s="94" customFormat="1" ht="12.2" customHeight="1" x14ac:dyDescent="0.25">
      <c r="A25" s="98"/>
      <c r="B25" s="48">
        <v>9432</v>
      </c>
      <c r="C25" s="42" t="str">
        <f t="shared" si="3"/>
        <v>VANAELST Paul</v>
      </c>
      <c r="D25" s="49">
        <v>3</v>
      </c>
      <c r="E25" s="50">
        <v>0</v>
      </c>
      <c r="F25" s="51">
        <v>24</v>
      </c>
      <c r="G25" s="51">
        <v>17</v>
      </c>
      <c r="H25" s="52">
        <f t="shared" si="4"/>
        <v>1.41</v>
      </c>
      <c r="I25" s="51">
        <v>5</v>
      </c>
      <c r="J25" s="54" t="str">
        <f t="shared" si="5"/>
        <v>OG</v>
      </c>
    </row>
    <row r="26" spans="1:10" s="94" customFormat="1" ht="12.2" customHeight="1" x14ac:dyDescent="0.25">
      <c r="A26" s="98"/>
      <c r="B26" s="48">
        <v>1044</v>
      </c>
      <c r="C26" s="42" t="str">
        <f t="shared" si="3"/>
        <v>COPPENS Jimmy</v>
      </c>
      <c r="D26" s="49">
        <v>6</v>
      </c>
      <c r="E26" s="50">
        <v>1</v>
      </c>
      <c r="F26" s="51">
        <v>40</v>
      </c>
      <c r="G26" s="51">
        <v>17</v>
      </c>
      <c r="H26" s="52">
        <f t="shared" si="4"/>
        <v>2.35</v>
      </c>
      <c r="I26" s="51">
        <v>8</v>
      </c>
      <c r="J26" s="54" t="str">
        <f t="shared" si="5"/>
        <v>PR</v>
      </c>
    </row>
    <row r="27" spans="1:10" s="94" customFormat="1" ht="0.75" customHeight="1" x14ac:dyDescent="0.25">
      <c r="A27" s="98"/>
      <c r="B27" s="48"/>
      <c r="C27" s="42" t="str">
        <f t="shared" si="3"/>
        <v/>
      </c>
      <c r="D27" s="49"/>
      <c r="E27" s="50"/>
      <c r="F27" s="51"/>
      <c r="G27" s="51"/>
      <c r="H27" s="52" t="str">
        <f t="shared" si="4"/>
        <v/>
      </c>
      <c r="I27" s="51"/>
      <c r="J27" s="54" t="str">
        <f t="shared" si="5"/>
        <v/>
      </c>
    </row>
    <row r="28" spans="1:10" s="94" customFormat="1" ht="0.75" customHeight="1" x14ac:dyDescent="0.25">
      <c r="A28" s="98"/>
      <c r="B28" s="56"/>
      <c r="C28" s="42" t="str">
        <f t="shared" si="3"/>
        <v/>
      </c>
      <c r="D28" s="49"/>
      <c r="E28" s="50"/>
      <c r="F28" s="51"/>
      <c r="G28" s="51"/>
      <c r="H28" s="58" t="str">
        <f t="shared" si="4"/>
        <v/>
      </c>
      <c r="I28" s="59"/>
      <c r="J28" s="55" t="str">
        <f t="shared" si="5"/>
        <v/>
      </c>
    </row>
    <row r="29" spans="1:10" s="94" customFormat="1" ht="0.75" customHeight="1" thickBot="1" x14ac:dyDescent="0.3">
      <c r="A29" s="98"/>
      <c r="B29" s="60"/>
      <c r="C29" s="85" t="str">
        <f t="shared" si="3"/>
        <v/>
      </c>
      <c r="D29" s="62"/>
      <c r="E29" s="63"/>
      <c r="F29" s="64"/>
      <c r="G29" s="64"/>
      <c r="H29" s="65" t="str">
        <f t="shared" si="4"/>
        <v/>
      </c>
      <c r="I29" s="66"/>
      <c r="J29" s="55" t="str">
        <f t="shared" si="5"/>
        <v/>
      </c>
    </row>
    <row r="30" spans="1:10" s="94" customFormat="1" ht="12.2" customHeight="1" thickTop="1" thickBot="1" x14ac:dyDescent="0.3">
      <c r="A30" s="67"/>
      <c r="B30" s="38"/>
      <c r="C30" s="99" t="str">
        <f>IF(J30="PR","",[1]Hulpberekeningen!I31&amp;IF(AND(LEN([1]Hulpberekeningen!I31)=0,NOT(J30="MG")),[1]Hulpberekeningen!J31,""))</f>
        <v/>
      </c>
      <c r="D30" s="99"/>
      <c r="E30" s="68">
        <f>IF(SUM(F24:F29)&gt;0,SUM(E24:E29),"")</f>
        <v>3</v>
      </c>
      <c r="F30" s="69">
        <f>IF(SUM(F24:F29)&gt;0,SUM(F24:F29),"")</f>
        <v>104</v>
      </c>
      <c r="G30" s="69">
        <f>IF(SUM(G24:G29)&gt;0,SUM(G24:G29),"")</f>
        <v>47</v>
      </c>
      <c r="H30" s="70">
        <f>IF(LEN(G30)&gt;0,INT((F30/G30)*IF($I$4=drieband,1000,100))/IF($I$4=drieband,1000,100),"")</f>
        <v>2.21</v>
      </c>
      <c r="I30" s="69">
        <f>IF(SUM(I24:I29)&gt;0,MAX(I24:I29),"")</f>
        <v>11</v>
      </c>
      <c r="J30" s="152" t="str">
        <f>IF(LEN($J$6)&gt;0,IF(LEN(H30)&gt;0,IF(H30&lt;$J$6,"OG",IF(H30&gt;$J$7,"PR","MG")),""),"")</f>
        <v>PR</v>
      </c>
    </row>
    <row r="31" spans="1:10" s="94" customFormat="1" ht="12.2" customHeight="1" thickBot="1" x14ac:dyDescent="0.3">
      <c r="A31" s="72"/>
      <c r="B31" s="73"/>
      <c r="C31" s="100"/>
      <c r="D31" s="100"/>
      <c r="E31" s="74"/>
      <c r="F31" s="75"/>
      <c r="G31" s="75" t="str">
        <f>"gemiddelde  " &amp; IF($H$5=[1]Selectielijsten!$I$3,[1]Selectielijsten!$I$4,"") &amp; ":"</f>
        <v>gemiddelde  :</v>
      </c>
      <c r="H31" s="76">
        <f>IF(LEN($H$5)&gt;0,IF(SUM(G24:G29)&gt;0,INT((SUM(F24:F29)/SUM(G24:G29)*IF($H$5=[1]Selectielijsten!$I$3,INDEX(Omzettingscoefficient,MATCH($I$4,[1]Selectielijsten!$AT$3:$AT$12,0),2),1))*IF($I$4=[1]Selectielijsten!$G$12,100,100))/IF($I$4=[1]Selectielijsten!$G$12,100,100),""),"")</f>
        <v>2.21</v>
      </c>
      <c r="I31" s="75"/>
      <c r="J31" s="77"/>
    </row>
    <row r="32" spans="1:10" s="94" customFormat="1" ht="2.1" customHeight="1" thickTop="1" thickBot="1" x14ac:dyDescent="0.3">
      <c r="A32" s="78"/>
      <c r="B32" s="78"/>
      <c r="C32" s="79"/>
      <c r="D32" s="78"/>
      <c r="E32" s="80"/>
      <c r="F32" s="81"/>
      <c r="G32" s="81"/>
      <c r="H32" s="82"/>
      <c r="I32" s="81"/>
      <c r="J32" s="83"/>
    </row>
    <row r="33" spans="1:10" s="94" customFormat="1" ht="12.2" customHeight="1" thickTop="1" thickBot="1" x14ac:dyDescent="0.3">
      <c r="A33" s="34">
        <v>3</v>
      </c>
      <c r="B33" s="86">
        <v>8898</v>
      </c>
      <c r="C33" s="36" t="str">
        <f>IF(LEN(LicNr3)&gt;0,IF(ISERROR(VLOOKUP(LicNr3,LicentienummersKBBB,2,FALSE)),"Onbekend lic.nr.",VLOOKUP(LicNr3,LicentienummersKBBB,2,FALSE)),"")</f>
        <v>RAES Freddy</v>
      </c>
      <c r="D33" s="35" t="str">
        <f>IF(LEN(LicNr3)&gt;0,IF(ISERROR(VLOOKUP(LicNr3,LicentienummersKBBB,2,FALSE)),"NS",IF(LEN(VLOOKUP(LicNr3,LicentienummersKBBB,4,FALSE))=0,"",VLOOKUP(LicNr3,LicentienummersKBBB,4,FALSE))),"")</f>
        <v/>
      </c>
      <c r="E33" s="111" t="str">
        <f>IF(LEN(LicNr3)&gt;0,IF(ISERROR(VLOOKUP(LicNr3,LicentienummersKBBB,2,FALSE)),"Onbekend lic.nr.",VLOOKUP(LicNr3,LicentienummersKBBB,3,FALSE)),"")</f>
        <v>K.ME</v>
      </c>
      <c r="F33" s="111"/>
      <c r="G33" s="111"/>
      <c r="H33" s="111"/>
      <c r="I33" s="111"/>
      <c r="J33" s="112"/>
    </row>
    <row r="34" spans="1:10" s="94" customFormat="1" ht="12.2" customHeight="1" x14ac:dyDescent="0.25">
      <c r="A34" s="37"/>
      <c r="B34" s="38"/>
      <c r="C34" s="39"/>
      <c r="D34" s="101" t="s">
        <v>16</v>
      </c>
      <c r="E34" s="103" t="s">
        <v>17</v>
      </c>
      <c r="F34" s="105" t="s">
        <v>18</v>
      </c>
      <c r="G34" s="107" t="s">
        <v>19</v>
      </c>
      <c r="H34" s="109" t="s">
        <v>20</v>
      </c>
      <c r="I34" s="105" t="s">
        <v>21</v>
      </c>
      <c r="J34" s="95" t="s">
        <v>22</v>
      </c>
    </row>
    <row r="35" spans="1:10" s="94" customFormat="1" ht="12.2" customHeight="1" thickBot="1" x14ac:dyDescent="0.3">
      <c r="A35" s="37"/>
      <c r="B35" s="38"/>
      <c r="C35" s="40"/>
      <c r="D35" s="102"/>
      <c r="E35" s="104"/>
      <c r="F35" s="106"/>
      <c r="G35" s="108"/>
      <c r="H35" s="110"/>
      <c r="I35" s="106"/>
      <c r="J35" s="96"/>
    </row>
    <row r="36" spans="1:10" s="94" customFormat="1" ht="12.2" customHeight="1" x14ac:dyDescent="0.25">
      <c r="A36" s="97">
        <v>4</v>
      </c>
      <c r="B36" s="41">
        <v>9419</v>
      </c>
      <c r="C36" s="84" t="str">
        <f t="shared" ref="C36:C41" si="6">IF(LEN(B36)&gt;0,IF(ISERROR(VLOOKUP(B36,LicentienummersKBBB,2,FALSE)),"Onbekend lic.nr.",VLOOKUP(B36,LicentienummersKBBB,2,FALSE)),"")</f>
        <v>MOEYKENS Biacio</v>
      </c>
      <c r="D36" s="43">
        <v>2</v>
      </c>
      <c r="E36" s="44">
        <v>0</v>
      </c>
      <c r="F36" s="45">
        <v>19</v>
      </c>
      <c r="G36" s="45">
        <v>13</v>
      </c>
      <c r="H36" s="46">
        <f t="shared" ref="H36:H41" si="7">IF(G36&gt;0,INT((F36/G36)*IF($I$4=drieband,1000,100))/IF($I$4=drieband,1000,100),"")</f>
        <v>1.46</v>
      </c>
      <c r="I36" s="45">
        <v>5</v>
      </c>
      <c r="J36" s="47" t="str">
        <f t="shared" ref="J36:J41" si="8">IF(LEN($J$6)&gt;0,IF(LEN(H36)&gt;0,IF(H36&lt;$J$6,"OG",IF(H36&gt;$J$7,"PR","MG")),""),"")</f>
        <v>OG</v>
      </c>
    </row>
    <row r="37" spans="1:10" s="94" customFormat="1" ht="12.2" customHeight="1" x14ac:dyDescent="0.25">
      <c r="A37" s="98"/>
      <c r="B37" s="48">
        <v>1044</v>
      </c>
      <c r="C37" s="42" t="str">
        <f t="shared" si="6"/>
        <v>COPPENS Jimmy</v>
      </c>
      <c r="D37" s="49">
        <v>4</v>
      </c>
      <c r="E37" s="50">
        <v>0</v>
      </c>
      <c r="F37" s="51">
        <v>19</v>
      </c>
      <c r="G37" s="51">
        <v>15</v>
      </c>
      <c r="H37" s="52">
        <f t="shared" si="7"/>
        <v>1.26</v>
      </c>
      <c r="I37" s="51">
        <v>5</v>
      </c>
      <c r="J37" s="54" t="str">
        <f t="shared" si="8"/>
        <v>OG</v>
      </c>
    </row>
    <row r="38" spans="1:10" s="94" customFormat="1" ht="12.2" customHeight="1" x14ac:dyDescent="0.25">
      <c r="A38" s="98"/>
      <c r="B38" s="48">
        <v>9432</v>
      </c>
      <c r="C38" s="42" t="str">
        <f t="shared" si="6"/>
        <v>VANAELST Paul</v>
      </c>
      <c r="D38" s="49">
        <v>5</v>
      </c>
      <c r="E38" s="50">
        <v>0</v>
      </c>
      <c r="F38" s="51">
        <v>38</v>
      </c>
      <c r="G38" s="51">
        <v>33</v>
      </c>
      <c r="H38" s="52">
        <f t="shared" si="7"/>
        <v>1.1499999999999999</v>
      </c>
      <c r="I38" s="51">
        <v>5</v>
      </c>
      <c r="J38" s="54" t="str">
        <f t="shared" si="8"/>
        <v>OG</v>
      </c>
    </row>
    <row r="39" spans="1:10" s="94" customFormat="1" ht="0.75" customHeight="1" x14ac:dyDescent="0.25">
      <c r="A39" s="98"/>
      <c r="B39" s="48"/>
      <c r="C39" s="42" t="str">
        <f t="shared" si="6"/>
        <v/>
      </c>
      <c r="D39" s="49"/>
      <c r="E39" s="50"/>
      <c r="F39" s="51"/>
      <c r="G39" s="51"/>
      <c r="H39" s="52" t="str">
        <f t="shared" si="7"/>
        <v/>
      </c>
      <c r="I39" s="51"/>
      <c r="J39" s="54" t="str">
        <f t="shared" si="8"/>
        <v/>
      </c>
    </row>
    <row r="40" spans="1:10" s="94" customFormat="1" ht="0.75" customHeight="1" x14ac:dyDescent="0.25">
      <c r="A40" s="98"/>
      <c r="B40" s="56"/>
      <c r="C40" s="57" t="str">
        <f t="shared" si="6"/>
        <v/>
      </c>
      <c r="D40" s="49"/>
      <c r="E40" s="50"/>
      <c r="F40" s="51"/>
      <c r="G40" s="51"/>
      <c r="H40" s="58" t="str">
        <f t="shared" si="7"/>
        <v/>
      </c>
      <c r="I40" s="59"/>
      <c r="J40" s="55" t="str">
        <f t="shared" si="8"/>
        <v/>
      </c>
    </row>
    <row r="41" spans="1:10" s="94" customFormat="1" ht="0.75" customHeight="1" thickBot="1" x14ac:dyDescent="0.3">
      <c r="A41" s="98"/>
      <c r="B41" s="60"/>
      <c r="C41" s="61" t="str">
        <f t="shared" si="6"/>
        <v/>
      </c>
      <c r="D41" s="62"/>
      <c r="E41" s="63"/>
      <c r="F41" s="64"/>
      <c r="G41" s="64"/>
      <c r="H41" s="65" t="str">
        <f t="shared" si="7"/>
        <v/>
      </c>
      <c r="I41" s="66"/>
      <c r="J41" s="55" t="str">
        <f t="shared" si="8"/>
        <v/>
      </c>
    </row>
    <row r="42" spans="1:10" s="94" customFormat="1" ht="12.2" customHeight="1" thickTop="1" thickBot="1" x14ac:dyDescent="0.3">
      <c r="A42" s="67"/>
      <c r="B42" s="38"/>
      <c r="C42" s="99" t="str">
        <f>IF(J42="PR","",[1]Hulpberekeningen!I43&amp;IF(AND(LEN([1]Hulpberekeningen!I43)=0,NOT(J42="MG")),[1]Hulpberekeningen!J43,""))</f>
        <v/>
      </c>
      <c r="D42" s="99"/>
      <c r="E42" s="68">
        <f>IF(SUM(F36:F41)&gt;0,SUM(E36:E41),"")</f>
        <v>0</v>
      </c>
      <c r="F42" s="69">
        <f>IF(SUM(F36:F41)&gt;0,SUM(F36:F41),"")</f>
        <v>76</v>
      </c>
      <c r="G42" s="69">
        <f>IF(SUM(G36:G41)&gt;0,SUM(G36:G41),"")</f>
        <v>61</v>
      </c>
      <c r="H42" s="70">
        <f>IF(LEN(G42)&gt;0,INT((F42/G42)*IF($I$4=drieband,1000,100))/IF($I$4=drieband,1000,100),"")</f>
        <v>1.24</v>
      </c>
      <c r="I42" s="69">
        <f>IF(SUM(I36:I41)&gt;0,MAX(I36:I41),"")</f>
        <v>5</v>
      </c>
      <c r="J42" s="71" t="str">
        <f>IF(LEN($J$6)&gt;0,IF(LEN(H42)&gt;0,IF(H42&lt;$J$6,"OG",IF(H42&gt;$J$7,"PR","MG")),""),"")</f>
        <v>OG</v>
      </c>
    </row>
    <row r="43" spans="1:10" s="94" customFormat="1" ht="12.2" customHeight="1" thickBot="1" x14ac:dyDescent="0.3">
      <c r="A43" s="72"/>
      <c r="B43" s="73"/>
      <c r="C43" s="100"/>
      <c r="D43" s="100"/>
      <c r="E43" s="74"/>
      <c r="F43" s="75"/>
      <c r="G43" s="75" t="str">
        <f>"gemiddelde  " &amp; IF($H$5=[1]Selectielijsten!$I$3,[1]Selectielijsten!$I$4,"") &amp; ":"</f>
        <v>gemiddelde  :</v>
      </c>
      <c r="H43" s="76">
        <f>IF(LEN($H$5)&gt;0,IF(SUM(G36:G41)&gt;0,INT((SUM(F36:F41)/SUM(G36:G41)*IF($H$5=[1]Selectielijsten!$I$3,INDEX(Omzettingscoefficient,MATCH($I$4,[1]Selectielijsten!$AT$3:$AT$12,0),2),1))*IF($I$4=[1]Selectielijsten!$G$12,100,100))/IF($I$4=[1]Selectielijsten!$G$12,100,100),""),"")</f>
        <v>1.24</v>
      </c>
      <c r="I43" s="75"/>
      <c r="J43" s="77"/>
    </row>
    <row r="44" spans="1:10" s="94" customFormat="1" ht="2.1" customHeight="1" thickTop="1" thickBot="1" x14ac:dyDescent="0.3">
      <c r="A44" s="78"/>
      <c r="B44" s="78"/>
      <c r="C44" s="79"/>
      <c r="D44" s="78"/>
      <c r="E44" s="80"/>
      <c r="F44" s="81"/>
      <c r="G44" s="81"/>
      <c r="H44" s="82"/>
      <c r="I44" s="81"/>
      <c r="J44" s="83"/>
    </row>
    <row r="45" spans="1:10" s="94" customFormat="1" ht="12.2" customHeight="1" thickTop="1" thickBot="1" x14ac:dyDescent="0.3">
      <c r="A45" s="34">
        <v>4</v>
      </c>
      <c r="B45" s="35">
        <v>9432</v>
      </c>
      <c r="C45" s="36" t="str">
        <f>IF(LEN(LicNr4)&gt;0,IF(ISERROR(VLOOKUP(LicNr4,LicentienummersKBBB,2,FALSE)),"Onbekend lic.nr.",VLOOKUP(LicNr4,LicentienummersKBBB,2,FALSE)),"")</f>
        <v>VANAELST Paul</v>
      </c>
      <c r="D45" s="35" t="str">
        <f>IF(LEN(LicNr4)&gt;0,IF(ISERROR(VLOOKUP(LicNr4,LicentienummersKBBB,2,FALSE)),"NS",IF(LEN(VLOOKUP(LicNr4,LicentienummersKBBB,4,FALSE))=0,"",VLOOKUP(LicNr4,LicentienummersKBBB,4,FALSE))),"")</f>
        <v/>
      </c>
      <c r="E45" s="111" t="str">
        <f>IF(LEN(LicNr4)&gt;0,IF(ISERROR(VLOOKUP(LicNr4,LicentienummersKBBB,2,FALSE)),"Onbekend lic.nr.",VLOOKUP(LicNr4,LicentienummersKBBB,3,FALSE)),"")</f>
        <v>K.BCAW</v>
      </c>
      <c r="F45" s="111"/>
      <c r="G45" s="111"/>
      <c r="H45" s="111"/>
      <c r="I45" s="111"/>
      <c r="J45" s="112"/>
    </row>
    <row r="46" spans="1:10" s="94" customFormat="1" ht="12.2" customHeight="1" x14ac:dyDescent="0.25">
      <c r="A46" s="37"/>
      <c r="B46" s="38"/>
      <c r="C46" s="39"/>
      <c r="D46" s="101" t="s">
        <v>16</v>
      </c>
      <c r="E46" s="103" t="s">
        <v>17</v>
      </c>
      <c r="F46" s="105" t="s">
        <v>18</v>
      </c>
      <c r="G46" s="107" t="s">
        <v>19</v>
      </c>
      <c r="H46" s="109" t="s">
        <v>20</v>
      </c>
      <c r="I46" s="105" t="s">
        <v>21</v>
      </c>
      <c r="J46" s="95" t="s">
        <v>22</v>
      </c>
    </row>
    <row r="47" spans="1:10" s="94" customFormat="1" ht="12.2" customHeight="1" thickBot="1" x14ac:dyDescent="0.3">
      <c r="A47" s="37"/>
      <c r="B47" s="38"/>
      <c r="C47" s="40"/>
      <c r="D47" s="102"/>
      <c r="E47" s="104"/>
      <c r="F47" s="106"/>
      <c r="G47" s="108"/>
      <c r="H47" s="110"/>
      <c r="I47" s="106"/>
      <c r="J47" s="96"/>
    </row>
    <row r="48" spans="1:10" s="94" customFormat="1" ht="12.2" customHeight="1" x14ac:dyDescent="0.25">
      <c r="A48" s="97">
        <v>2</v>
      </c>
      <c r="B48" s="41">
        <v>1044</v>
      </c>
      <c r="C48" s="84" t="str">
        <f t="shared" ref="C48:C53" si="9">IF(LEN(B48)&gt;0,IF(ISERROR(VLOOKUP(B48,LicentienummersKBBB,2,FALSE)),"Onbekend lic.nr.",VLOOKUP(B48,LicentienummersKBBB,2,FALSE)),"")</f>
        <v>COPPENS Jimmy</v>
      </c>
      <c r="D48" s="43">
        <v>1</v>
      </c>
      <c r="E48" s="44">
        <v>0</v>
      </c>
      <c r="F48" s="45">
        <v>26</v>
      </c>
      <c r="G48" s="45">
        <v>9</v>
      </c>
      <c r="H48" s="46">
        <f t="shared" ref="H48:H53" si="10">IF(G48&gt;0,INT((F48/G48)*IF($I$4=drieband,1000,100))/IF($I$4=drieband,1000,100),"")</f>
        <v>2.88</v>
      </c>
      <c r="I48" s="45">
        <v>8</v>
      </c>
      <c r="J48" s="47" t="str">
        <f t="shared" ref="J48:J53" si="11">IF(LEN($J$6)&gt;0,IF(LEN(H48)&gt;0,IF(H48&lt;$J$6,"OG",IF(H48&gt;$J$7,"PR","MG")),""),"")</f>
        <v>PR</v>
      </c>
    </row>
    <row r="49" spans="1:10" s="94" customFormat="1" ht="12.2" customHeight="1" x14ac:dyDescent="0.25">
      <c r="A49" s="98"/>
      <c r="B49" s="48">
        <v>9419</v>
      </c>
      <c r="C49" s="42" t="str">
        <f t="shared" si="9"/>
        <v>MOEYKENS Biacio</v>
      </c>
      <c r="D49" s="87">
        <v>3</v>
      </c>
      <c r="E49" s="50">
        <v>2</v>
      </c>
      <c r="F49" s="51">
        <v>40</v>
      </c>
      <c r="G49" s="51">
        <v>17</v>
      </c>
      <c r="H49" s="52">
        <f t="shared" si="10"/>
        <v>2.35</v>
      </c>
      <c r="I49" s="51">
        <v>5</v>
      </c>
      <c r="J49" s="54" t="str">
        <f t="shared" si="11"/>
        <v>PR</v>
      </c>
    </row>
    <row r="50" spans="1:10" s="94" customFormat="1" ht="12.2" customHeight="1" x14ac:dyDescent="0.25">
      <c r="A50" s="98"/>
      <c r="B50" s="48">
        <v>8898</v>
      </c>
      <c r="C50" s="42" t="str">
        <f t="shared" si="9"/>
        <v>RAES Freddy</v>
      </c>
      <c r="D50" s="49">
        <v>5</v>
      </c>
      <c r="E50" s="50">
        <v>2</v>
      </c>
      <c r="F50" s="51">
        <v>40</v>
      </c>
      <c r="G50" s="51">
        <v>33</v>
      </c>
      <c r="H50" s="52">
        <f t="shared" si="10"/>
        <v>1.21</v>
      </c>
      <c r="I50" s="51">
        <v>7</v>
      </c>
      <c r="J50" s="54" t="str">
        <f t="shared" si="11"/>
        <v>OG</v>
      </c>
    </row>
    <row r="51" spans="1:10" s="94" customFormat="1" ht="0.75" customHeight="1" x14ac:dyDescent="0.25">
      <c r="A51" s="98"/>
      <c r="B51" s="48"/>
      <c r="C51" s="42" t="str">
        <f t="shared" si="9"/>
        <v/>
      </c>
      <c r="D51" s="49"/>
      <c r="E51" s="50"/>
      <c r="F51" s="51"/>
      <c r="G51" s="51"/>
      <c r="H51" s="52" t="str">
        <f t="shared" si="10"/>
        <v/>
      </c>
      <c r="I51" s="51"/>
      <c r="J51" s="54" t="str">
        <f t="shared" si="11"/>
        <v/>
      </c>
    </row>
    <row r="52" spans="1:10" s="94" customFormat="1" ht="0.75" customHeight="1" x14ac:dyDescent="0.25">
      <c r="A52" s="98"/>
      <c r="B52" s="56"/>
      <c r="C52" s="57" t="str">
        <f t="shared" si="9"/>
        <v/>
      </c>
      <c r="D52" s="49"/>
      <c r="E52" s="50"/>
      <c r="F52" s="51"/>
      <c r="G52" s="51"/>
      <c r="H52" s="58" t="str">
        <f t="shared" si="10"/>
        <v/>
      </c>
      <c r="I52" s="59"/>
      <c r="J52" s="55" t="str">
        <f t="shared" si="11"/>
        <v/>
      </c>
    </row>
    <row r="53" spans="1:10" s="94" customFormat="1" ht="0.75" customHeight="1" thickBot="1" x14ac:dyDescent="0.3">
      <c r="A53" s="98"/>
      <c r="B53" s="60"/>
      <c r="C53" s="61" t="str">
        <f t="shared" si="9"/>
        <v/>
      </c>
      <c r="D53" s="62"/>
      <c r="E53" s="63"/>
      <c r="F53" s="64"/>
      <c r="G53" s="64"/>
      <c r="H53" s="65" t="str">
        <f t="shared" si="10"/>
        <v/>
      </c>
      <c r="I53" s="66"/>
      <c r="J53" s="55" t="str">
        <f t="shared" si="11"/>
        <v/>
      </c>
    </row>
    <row r="54" spans="1:10" s="94" customFormat="1" ht="12.2" customHeight="1" thickTop="1" thickBot="1" x14ac:dyDescent="0.3">
      <c r="A54" s="67"/>
      <c r="B54" s="38"/>
      <c r="C54" s="99" t="str">
        <f>IF(J54="PR","",[1]Hulpberekeningen!I55&amp;IF(AND(LEN([1]Hulpberekeningen!I55)=0,NOT(J54="MG")),[1]Hulpberekeningen!J55,""))</f>
        <v/>
      </c>
      <c r="D54" s="99"/>
      <c r="E54" s="68">
        <f>IF(SUM(F48:F53)&gt;0,SUM(E48:E53),"")</f>
        <v>4</v>
      </c>
      <c r="F54" s="69">
        <f>IF(SUM(F48:F53)&gt;0,SUM(F48:F53),"")</f>
        <v>106</v>
      </c>
      <c r="G54" s="69">
        <f>IF(SUM(G48:G53)&gt;0,SUM(G48:G53),"")</f>
        <v>59</v>
      </c>
      <c r="H54" s="70">
        <f>IF(LEN(G54)&gt;0,INT((F54/G54)*IF($I$4=drieband,1000,100))/IF($I$4=drieband,1000,100),"")</f>
        <v>1.79</v>
      </c>
      <c r="I54" s="69">
        <f>IF(SUM(I48:I53)&gt;0,MAX(I48:I53),"")</f>
        <v>8</v>
      </c>
      <c r="J54" s="71" t="str">
        <f>IF(LEN($J$6)&gt;0,IF(LEN(H54)&gt;0,IF(H54&lt;$J$6,"OG",IF(H54&gt;$J$7,"PR","MG")),""),"")</f>
        <v>MG</v>
      </c>
    </row>
    <row r="55" spans="1:10" s="94" customFormat="1" ht="12.2" customHeight="1" thickBot="1" x14ac:dyDescent="0.3">
      <c r="A55" s="72"/>
      <c r="B55" s="73"/>
      <c r="C55" s="100"/>
      <c r="D55" s="100"/>
      <c r="E55" s="74"/>
      <c r="F55" s="75"/>
      <c r="G55" s="75" t="str">
        <f>"gemiddelde  " &amp; IF($H$5=[1]Selectielijsten!$I$3,[1]Selectielijsten!$I$4,"") &amp; ":"</f>
        <v>gemiddelde  :</v>
      </c>
      <c r="H55" s="76">
        <f>IF(LEN($H$5)&gt;0,IF(SUM(G48:G53)&gt;0,INT((SUM(F48:F53)/SUM(G48:G53)*IF($H$5=[1]Selectielijsten!$I$3,INDEX(Omzettingscoefficient,MATCH($I$4,[1]Selectielijsten!$AT$3:$AT$12,0),2),1))*IF($I$4=[1]Selectielijsten!$G$12,100,100))/IF($I$4=[1]Selectielijsten!$G$12,100,100),""),"")</f>
        <v>1.79</v>
      </c>
      <c r="I55" s="75"/>
      <c r="J55" s="77"/>
    </row>
    <row r="56" spans="1:10" s="94" customFormat="1" ht="2.1" customHeight="1" thickTop="1" x14ac:dyDescent="0.25">
      <c r="A56" s="78"/>
      <c r="B56" s="78"/>
      <c r="C56" s="79"/>
      <c r="D56" s="78"/>
      <c r="E56" s="80"/>
      <c r="F56" s="81"/>
      <c r="G56" s="81"/>
      <c r="H56" s="82"/>
      <c r="I56" s="81"/>
      <c r="J56" s="83"/>
    </row>
    <row r="57" spans="1:10" s="94" customFormat="1" ht="12.2" customHeight="1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ht="15" customHeight="1" x14ac:dyDescent="0.25">
      <c r="A60"/>
      <c r="B60"/>
      <c r="C60"/>
      <c r="D60"/>
      <c r="E60"/>
      <c r="F60"/>
      <c r="G60"/>
      <c r="H60"/>
      <c r="I60"/>
      <c r="J60"/>
    </row>
    <row r="61" spans="1:10" ht="15" customHeight="1" x14ac:dyDescent="0.25">
      <c r="A61"/>
      <c r="B61"/>
      <c r="C61"/>
      <c r="D61"/>
      <c r="E61"/>
      <c r="F61"/>
      <c r="G61"/>
      <c r="H61"/>
      <c r="I61"/>
      <c r="J61"/>
    </row>
    <row r="62" spans="1:10" ht="15" customHeight="1" x14ac:dyDescent="0.25">
      <c r="A62"/>
      <c r="B62"/>
      <c r="C62"/>
      <c r="D62"/>
      <c r="E62"/>
      <c r="F62"/>
      <c r="G62"/>
      <c r="H62"/>
      <c r="I62"/>
      <c r="J62"/>
    </row>
    <row r="63" spans="1:10" ht="15" customHeight="1" x14ac:dyDescent="0.25">
      <c r="A63"/>
      <c r="B63"/>
      <c r="C63"/>
      <c r="D63"/>
      <c r="E63"/>
      <c r="F63"/>
      <c r="G63"/>
      <c r="H63"/>
      <c r="I63"/>
      <c r="J63"/>
    </row>
    <row r="64" spans="1:10" ht="15" customHeight="1" x14ac:dyDescent="0.25">
      <c r="A64"/>
      <c r="B64"/>
      <c r="C64"/>
      <c r="D64"/>
      <c r="E64"/>
      <c r="F64"/>
      <c r="G64"/>
      <c r="H64"/>
      <c r="I64"/>
      <c r="J64"/>
    </row>
    <row r="65" spans="1:10" ht="15" customHeight="1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ht="15" customHeight="1" x14ac:dyDescent="0.25">
      <c r="A72"/>
      <c r="B72"/>
      <c r="C72"/>
      <c r="D72"/>
      <c r="E72"/>
      <c r="F72"/>
      <c r="G72"/>
      <c r="H72"/>
      <c r="I72"/>
      <c r="J72"/>
    </row>
    <row r="73" spans="1:10" ht="15" customHeight="1" x14ac:dyDescent="0.25">
      <c r="A73"/>
      <c r="B73"/>
      <c r="C73"/>
      <c r="D73"/>
      <c r="E73"/>
      <c r="F73"/>
      <c r="G73"/>
      <c r="H73"/>
      <c r="I73"/>
      <c r="J73"/>
    </row>
    <row r="74" spans="1:10" ht="15" customHeight="1" x14ac:dyDescent="0.25">
      <c r="A74"/>
      <c r="B74"/>
      <c r="C74"/>
      <c r="D74"/>
      <c r="E74"/>
      <c r="F74"/>
      <c r="G74"/>
      <c r="H74"/>
      <c r="I74"/>
      <c r="J74"/>
    </row>
    <row r="75" spans="1:10" ht="15" customHeight="1" x14ac:dyDescent="0.25">
      <c r="A75"/>
      <c r="B75"/>
      <c r="C75"/>
      <c r="D75"/>
      <c r="E75"/>
      <c r="F75"/>
      <c r="G75"/>
      <c r="H75"/>
      <c r="I75"/>
      <c r="J75"/>
    </row>
    <row r="76" spans="1:10" ht="15" customHeight="1" x14ac:dyDescent="0.25">
      <c r="A76"/>
      <c r="B76"/>
      <c r="C76"/>
      <c r="D76"/>
      <c r="E76"/>
      <c r="F76"/>
      <c r="G76"/>
      <c r="H76"/>
      <c r="I76"/>
      <c r="J76"/>
    </row>
    <row r="77" spans="1:10" ht="15" customHeight="1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5" customHeight="1" x14ac:dyDescent="0.25">
      <c r="A84"/>
      <c r="B84"/>
      <c r="C84"/>
      <c r="D84"/>
      <c r="E84"/>
      <c r="F84"/>
      <c r="G84"/>
      <c r="H84"/>
      <c r="I84"/>
      <c r="J84"/>
    </row>
    <row r="85" spans="1:10" ht="15" customHeight="1" x14ac:dyDescent="0.25">
      <c r="A85"/>
      <c r="B85"/>
      <c r="C85"/>
      <c r="D85"/>
      <c r="E85"/>
      <c r="F85"/>
      <c r="G85"/>
      <c r="H85"/>
      <c r="I85"/>
      <c r="J85"/>
    </row>
    <row r="86" spans="1:10" ht="15" customHeight="1" x14ac:dyDescent="0.25">
      <c r="A86"/>
      <c r="B86"/>
      <c r="C86"/>
      <c r="D86"/>
      <c r="E86"/>
      <c r="F86"/>
      <c r="G86"/>
      <c r="H86"/>
      <c r="I86"/>
      <c r="J86"/>
    </row>
    <row r="87" spans="1:10" ht="15" customHeight="1" x14ac:dyDescent="0.25">
      <c r="A87"/>
      <c r="B87"/>
      <c r="C87"/>
      <c r="D87"/>
      <c r="E87"/>
      <c r="F87"/>
      <c r="G87"/>
      <c r="H87"/>
      <c r="I87"/>
      <c r="J87"/>
    </row>
    <row r="88" spans="1:10" ht="15" customHeight="1" x14ac:dyDescent="0.25">
      <c r="A88"/>
      <c r="B88"/>
      <c r="C88"/>
      <c r="D88"/>
      <c r="E88"/>
      <c r="F88"/>
      <c r="G88"/>
      <c r="H88"/>
      <c r="I88"/>
      <c r="J88"/>
    </row>
    <row r="89" spans="1:10" ht="15" customHeight="1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ht="15" customHeight="1" x14ac:dyDescent="0.25">
      <c r="A96"/>
      <c r="B96"/>
      <c r="C96"/>
      <c r="D96"/>
      <c r="E96"/>
      <c r="F96"/>
      <c r="G96"/>
      <c r="H96"/>
      <c r="I96"/>
      <c r="J96"/>
    </row>
    <row r="97" spans="1:10" ht="15" customHeight="1" x14ac:dyDescent="0.25">
      <c r="A97"/>
      <c r="B97"/>
      <c r="C97"/>
      <c r="D97"/>
      <c r="E97"/>
      <c r="F97"/>
      <c r="G97"/>
      <c r="H97"/>
      <c r="I97"/>
      <c r="J97"/>
    </row>
    <row r="98" spans="1:10" ht="15" customHeight="1" x14ac:dyDescent="0.25">
      <c r="A98"/>
      <c r="B98"/>
      <c r="C98"/>
      <c r="D98"/>
      <c r="E98"/>
      <c r="F98"/>
      <c r="G98"/>
      <c r="H98"/>
      <c r="I98"/>
      <c r="J98"/>
    </row>
    <row r="99" spans="1:10" ht="15" customHeight="1" x14ac:dyDescent="0.25">
      <c r="A99"/>
      <c r="B99"/>
      <c r="C99"/>
      <c r="D99"/>
      <c r="E99"/>
      <c r="F99"/>
      <c r="G99"/>
      <c r="H99"/>
      <c r="I99"/>
      <c r="J99"/>
    </row>
    <row r="100" spans="1:10" ht="15" customHeight="1" x14ac:dyDescent="0.25">
      <c r="A100"/>
      <c r="B100"/>
      <c r="C100"/>
      <c r="D100"/>
      <c r="E100"/>
      <c r="F100"/>
      <c r="G100"/>
      <c r="H100"/>
      <c r="I100"/>
      <c r="J100"/>
    </row>
    <row r="101" spans="1:10" ht="15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</sheetData>
  <mergeCells count="54">
    <mergeCell ref="A6:B7"/>
    <mergeCell ref="C6:C7"/>
    <mergeCell ref="D6:F7"/>
    <mergeCell ref="G6:I6"/>
    <mergeCell ref="G7:I7"/>
    <mergeCell ref="B1:I1"/>
    <mergeCell ref="H2:I2"/>
    <mergeCell ref="E4:G4"/>
    <mergeCell ref="I4:J4"/>
    <mergeCell ref="C5:G5"/>
    <mergeCell ref="E9:J9"/>
    <mergeCell ref="D10:D11"/>
    <mergeCell ref="E10:E11"/>
    <mergeCell ref="F10:F11"/>
    <mergeCell ref="G10:G11"/>
    <mergeCell ref="H10:H11"/>
    <mergeCell ref="I10:I11"/>
    <mergeCell ref="J10:J11"/>
    <mergeCell ref="A12:A17"/>
    <mergeCell ref="C18:C19"/>
    <mergeCell ref="D18:D19"/>
    <mergeCell ref="E21:J21"/>
    <mergeCell ref="D22:D23"/>
    <mergeCell ref="E22:E23"/>
    <mergeCell ref="F22:F23"/>
    <mergeCell ref="G22:G23"/>
    <mergeCell ref="H22:H23"/>
    <mergeCell ref="I22:I23"/>
    <mergeCell ref="E45:J45"/>
    <mergeCell ref="J22:J23"/>
    <mergeCell ref="A24:A29"/>
    <mergeCell ref="C30:C31"/>
    <mergeCell ref="D30:D31"/>
    <mergeCell ref="E33:J33"/>
    <mergeCell ref="D34:D35"/>
    <mergeCell ref="E34:E35"/>
    <mergeCell ref="F34:F35"/>
    <mergeCell ref="G34:G35"/>
    <mergeCell ref="H34:H35"/>
    <mergeCell ref="I34:I35"/>
    <mergeCell ref="J34:J35"/>
    <mergeCell ref="A36:A41"/>
    <mergeCell ref="C42:C43"/>
    <mergeCell ref="D42:D43"/>
    <mergeCell ref="J46:J47"/>
    <mergeCell ref="A48:A53"/>
    <mergeCell ref="C54:C55"/>
    <mergeCell ref="D54:D55"/>
    <mergeCell ref="D46:D47"/>
    <mergeCell ref="E46:E47"/>
    <mergeCell ref="F46:F47"/>
    <mergeCell ref="G46:G47"/>
    <mergeCell ref="H46:H47"/>
    <mergeCell ref="I46:I47"/>
  </mergeCells>
  <dataValidations count="7">
    <dataValidation type="list" allowBlank="1" showInputMessage="1" showErrorMessage="1" sqref="C5:G5 C65541:G65541 C131077:G131077 C196613:G196613 C262149:G262149 C327685:G327685 C393221:G393221 C458757:G458757 C524293:G524293 C589829:G589829 C655365:G655365 C720901:G720901 C786437:G786437 C851973:G851973 C917509:G917509 C983045:G983045">
      <formula1>BiljartclubsInDistrict</formula1>
    </dataValidation>
    <dataValidation type="list" allowBlank="1" showInputMessage="1" showErrorMessage="1" sqref="H5 H65541 H131077 H196613 H262149 H327685 H393221 H458757 H524293 H589829 H655365 H720901 H786437 H851973 H917509 H983045">
      <formula1>Biljartgroottes</formula1>
    </dataValidation>
    <dataValidation type="list" allowBlank="1" showInputMessage="1" showErrorMessage="1" sqref="I4:J4 I65540:J65540 I131076:J131076 I196612:J196612 I262148:J262148 I327684:J327684 I393220:J393220 I458756:J458756 I524292:J524292 I589828:J589828 I655364:J655364 I720900:J720900 I786436:J786436 I851972:J851972 I917508:J917508 I983044:J983044">
      <formula1>Speelwijzen</formula1>
    </dataValidation>
    <dataValidation type="list" allowBlank="1" showInputMessage="1" showErrorMessage="1" sqref="H4 H65540 H131076 H196612 H262148 H327684 H393220 H458756 H524292 H589828 H655364 H720900 H786436 H851972 H917508 H983044">
      <formula1>Categorieen</formula1>
    </dataValidation>
    <dataValidation type="list" allowBlank="1" showInputMessage="1" showErrorMessage="1" sqref="E4:G4 E65540:G65540 E131076:G131076 E196612:G196612 E262148:G262148 E327684:G327684 E393220:G393220 E458756:G458756 E524292:G524292 E589828:G589828 E655364:G655364 E720900:G720900 E786436:G786436 E851972:G851972 E917508:G917508 E983044:G983044">
      <formula1>SoortenCompetities</formula1>
    </dataValidation>
    <dataValidation type="list" allowBlank="1" showInputMessage="1" showErrorMessage="1" sqref="H2:I2 H65538:I65538 H131074:I131074 H196610:I196610 H262146:I262146 H327682:I327682 H393218:I393218 H458754:I458754 H524290:I524290 H589826:I589826 H655362:I655362 H720898:I720898 H786434:I786434 H851970:I851970 H917506:I917506 H983042:I983042">
      <formula1>DistrictenVlaanderen</formula1>
    </dataValidation>
    <dataValidation type="list" allowBlank="1" showInputMessage="1" showErrorMessage="1" sqref="C2 C65538 C131074 C196610 C262146 C327682 C393218 C458754 C524290 C589826 C655362 C720898 C786434 C851970 C917506 C983042">
      <formula1>Gewesten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4</vt:i4>
      </vt:variant>
    </vt:vector>
  </HeadingPairs>
  <TitlesOfParts>
    <vt:vector size="5" baseType="lpstr">
      <vt:lpstr>Blad1</vt:lpstr>
      <vt:lpstr>LicNr1</vt:lpstr>
      <vt:lpstr>LicNr2</vt:lpstr>
      <vt:lpstr>LicNr3</vt:lpstr>
      <vt:lpstr>LicNr4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Rudy Meuleman</cp:lastModifiedBy>
  <cp:lastPrinted>2014-11-05T18:36:11Z</cp:lastPrinted>
  <dcterms:created xsi:type="dcterms:W3CDTF">2014-11-03T15:06:02Z</dcterms:created>
  <dcterms:modified xsi:type="dcterms:W3CDTF">2014-11-11T17:27:03Z</dcterms:modified>
</cp:coreProperties>
</file>