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VRIJSPEL  KB\"/>
    </mc:Choice>
  </mc:AlternateContent>
  <bookViews>
    <workbookView xWindow="0" yWindow="0" windowWidth="20490" windowHeight="7155"/>
  </bookViews>
  <sheets>
    <sheet name="RDF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H39" i="1"/>
  <c r="L38" i="1"/>
  <c r="H38" i="1"/>
  <c r="F29" i="1"/>
  <c r="E27" i="1"/>
  <c r="G25" i="1"/>
  <c r="C25" i="1"/>
  <c r="G24" i="1"/>
  <c r="C24" i="1"/>
  <c r="G23" i="1"/>
  <c r="C23" i="1"/>
  <c r="G22" i="1"/>
  <c r="C22" i="1"/>
  <c r="G21" i="1"/>
  <c r="C21" i="1"/>
  <c r="G20" i="1"/>
  <c r="C20" i="1"/>
  <c r="M12" i="1"/>
  <c r="B12" i="1"/>
  <c r="I7" i="1"/>
</calcChain>
</file>

<file path=xl/sharedStrings.xml><?xml version="1.0" encoding="utf-8"?>
<sst xmlns="http://schemas.openxmlformats.org/spreadsheetml/2006/main" count="58" uniqueCount="56">
  <si>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</si>
  <si>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</si>
  <si>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</si>
  <si>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</si>
  <si>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</si>
  <si>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GENT.</t>
  </si>
  <si>
    <t>8vrk</t>
  </si>
  <si>
    <t>RECHTSTREEKSE DISTRICTFINALE</t>
  </si>
  <si>
    <t>In het lokaal van :</t>
  </si>
  <si>
    <t>vg02</t>
  </si>
  <si>
    <t>Op :</t>
  </si>
  <si>
    <t>di</t>
  </si>
  <si>
    <t xml:space="preserve">en </t>
  </si>
  <si>
    <t>wo</t>
  </si>
  <si>
    <t>okt</t>
  </si>
  <si>
    <t>om</t>
  </si>
  <si>
    <t>19u00</t>
  </si>
  <si>
    <t xml:space="preserve">DEELNEMERS </t>
  </si>
  <si>
    <t>:</t>
  </si>
  <si>
    <t>1 - 3</t>
  </si>
  <si>
    <t>2 - 6</t>
  </si>
  <si>
    <t>4 - 5</t>
  </si>
  <si>
    <t>1 - 6</t>
  </si>
  <si>
    <t>2 - 4</t>
  </si>
  <si>
    <t>3 - 5</t>
  </si>
  <si>
    <t>1 - 5</t>
  </si>
  <si>
    <t>2 - 3</t>
  </si>
  <si>
    <t>4 - 6</t>
  </si>
  <si>
    <t>2 - 5</t>
  </si>
  <si>
    <t>3 - 6</t>
  </si>
  <si>
    <t>1 - 4</t>
  </si>
  <si>
    <t>Wedstrijdleiding :</t>
  </si>
  <si>
    <t>of afgevaardigde</t>
  </si>
  <si>
    <t>sb02</t>
  </si>
  <si>
    <t>Te spelen punten :</t>
  </si>
  <si>
    <t xml:space="preserve">De winnaar vertegenwoordigt  het district Gent  op de gewestelijke finale </t>
  </si>
  <si>
    <t xml:space="preserve">In het weekend van </t>
  </si>
  <si>
    <t>27 en 28 dec. 2014.</t>
  </si>
  <si>
    <t>in het district</t>
  </si>
  <si>
    <t>WAASLAND</t>
  </si>
  <si>
    <t xml:space="preserve">KLASSERING : </t>
  </si>
  <si>
    <t>1. Matchpunten in het gemiddelde</t>
  </si>
  <si>
    <t>2. Matchpunten onder het gemiddelde</t>
  </si>
  <si>
    <t>Minimum gemiddelde :</t>
  </si>
  <si>
    <t>2m10</t>
  </si>
  <si>
    <t>2m30</t>
  </si>
  <si>
    <t>Maximum gemiddelde</t>
  </si>
  <si>
    <t xml:space="preserve">Sportkledij verplicht - Jeansbroeken en sportschoenen verboden </t>
  </si>
  <si>
    <t>De kalender is overgemaakt een  :</t>
  </si>
  <si>
    <t>CJSM</t>
  </si>
  <si>
    <t>op:</t>
  </si>
  <si>
    <t>28 okt. 2014</t>
  </si>
  <si>
    <t xml:space="preserve">Verzamelbladen binnen 24 uur bij  DSB MEULEMAN Rudy </t>
  </si>
  <si>
    <t>per e-mail :  rudy.meuleman@telenet.be</t>
  </si>
  <si>
    <t xml:space="preserve"> Per post : Heiveldstraat, 209   9040  Gent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</si>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</sst>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0" applyFont="1"/>
    <xf numFmtId="0" fontId="3" fillId="0" borderId="0" xfId="0" applyFont="1"/>
    <xf numFmtId="0" fontId="6" fillId="0" borderId="0" xfId="0" applyFont="1" applyFill="1" applyBorder="1"/>
    <xf numFmtId="0" fontId="1" fillId="0" borderId="0" xfId="0" quotePrefix="1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6" fillId="0" borderId="0" xfId="0" applyFont="1"/>
    <xf numFmtId="0" fontId="0" fillId="0" borderId="0" xfId="0" applyAlignment="1">
      <alignment horizontal="left"/>
    </xf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6" fillId="0" borderId="0" xfId="0" applyFont="1" applyBorder="1" applyAlignment="1">
      <alignment horizontal="left"/>
    </xf>
    <xf numFmtId="0" fontId="14" fillId="0" borderId="0" xfId="0" applyFont="1" applyFill="1" applyBorder="1"/>
    <xf numFmtId="2" fontId="10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5" fontId="6" fillId="0" borderId="0" xfId="0" applyNumberFormat="1" applyFont="1" applyBorder="1"/>
    <xf numFmtId="0" fontId="12" fillId="0" borderId="0" xfId="0" applyFont="1" applyFill="1" applyBorder="1"/>
    <xf numFmtId="0" fontId="1" fillId="0" borderId="0" xfId="0" applyFont="1" applyBorder="1"/>
    <xf numFmtId="0" fontId="1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123825</xdr:rowOff>
        </xdr:from>
        <xdr:to>
          <xdr:col>13</xdr:col>
          <xdr:colOff>142875</xdr:colOff>
          <xdr:row>55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OORONTWERPEN%20%202014-2015/SWERKMAP%20KALENDERS%202014-2015/KAL%20RDF%208e%20vrij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0"/>
  <sheetViews>
    <sheetView tabSelected="1" workbookViewId="0">
      <selection activeCell="V37" sqref="V37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20" ht="12" customHeight="1" x14ac:dyDescent="0.2"/>
    <row r="2" spans="2:20" x14ac:dyDescent="0.2">
      <c r="B2" s="2"/>
      <c r="C2" s="3"/>
      <c r="D2" s="37" t="s">
        <v>0</v>
      </c>
      <c r="E2" s="37"/>
      <c r="F2" s="37"/>
      <c r="G2" s="37"/>
      <c r="H2" s="37"/>
      <c r="I2" s="37"/>
      <c r="J2" s="37"/>
      <c r="K2" s="37"/>
      <c r="L2" s="37"/>
      <c r="M2" s="37"/>
      <c r="N2" s="3"/>
      <c r="O2" s="4"/>
    </row>
    <row r="3" spans="2:20" x14ac:dyDescent="0.2">
      <c r="B3" s="5"/>
      <c r="C3" s="6"/>
      <c r="D3" s="38"/>
      <c r="E3" s="38"/>
      <c r="F3" s="38"/>
      <c r="G3" s="38"/>
      <c r="H3" s="38"/>
      <c r="I3" s="38"/>
      <c r="J3" s="38"/>
      <c r="K3" s="38"/>
      <c r="L3" s="38"/>
      <c r="M3" s="38"/>
      <c r="N3" s="6"/>
      <c r="O3" s="7"/>
    </row>
    <row r="4" spans="2:20" x14ac:dyDescent="0.2">
      <c r="B4" s="5"/>
      <c r="C4" s="6"/>
      <c r="D4" s="39" t="s">
        <v>1</v>
      </c>
      <c r="E4" s="39"/>
      <c r="F4" s="39"/>
      <c r="G4" s="39"/>
      <c r="H4" s="39"/>
      <c r="I4" s="39"/>
      <c r="J4" s="39"/>
      <c r="K4" s="39"/>
      <c r="L4" s="39"/>
      <c r="M4" s="39"/>
      <c r="N4" s="6"/>
      <c r="O4" s="7"/>
    </row>
    <row r="5" spans="2:20" x14ac:dyDescent="0.2">
      <c r="B5" s="5"/>
      <c r="C5" s="6"/>
      <c r="D5" s="40" t="s">
        <v>2</v>
      </c>
      <c r="E5" s="40"/>
      <c r="F5" s="40"/>
      <c r="G5" s="40"/>
      <c r="H5" s="40"/>
      <c r="I5" s="40"/>
      <c r="J5" s="40"/>
      <c r="K5" s="40"/>
      <c r="L5" s="40"/>
      <c r="M5" s="40"/>
      <c r="N5" s="6"/>
      <c r="O5" s="7"/>
    </row>
    <row r="6" spans="2:20" x14ac:dyDescent="0.2">
      <c r="B6" s="5"/>
      <c r="C6" s="6"/>
      <c r="D6" s="41" t="s">
        <v>3</v>
      </c>
      <c r="E6" s="41"/>
      <c r="F6" s="41"/>
      <c r="G6" s="41"/>
      <c r="H6" s="41"/>
      <c r="I6" s="42" t="s">
        <v>4</v>
      </c>
      <c r="J6" s="42"/>
      <c r="K6" s="42"/>
      <c r="L6" s="42"/>
      <c r="M6" s="42"/>
      <c r="N6" s="6"/>
      <c r="O6" s="7"/>
    </row>
    <row r="7" spans="2:20" x14ac:dyDescent="0.2">
      <c r="B7" s="8"/>
      <c r="C7" s="9"/>
      <c r="D7" s="43" t="s">
        <v>5</v>
      </c>
      <c r="E7" s="43"/>
      <c r="F7" s="43"/>
      <c r="G7" s="43"/>
      <c r="H7" s="43"/>
      <c r="I7" s="44" t="str">
        <f>VLOOKUP(Q7,[1]LEDEN!A$1:L$65536,2,FALSE)</f>
        <v>8e klasse vrijspel KB</v>
      </c>
      <c r="J7" s="44"/>
      <c r="K7" s="44"/>
      <c r="L7" s="44"/>
      <c r="M7" s="44"/>
      <c r="N7" s="9"/>
      <c r="O7" s="10"/>
      <c r="Q7" s="11" t="s">
        <v>6</v>
      </c>
    </row>
    <row r="9" spans="2:20" x14ac:dyDescent="0.2">
      <c r="C9" s="12" t="s">
        <v>7</v>
      </c>
      <c r="D9" s="12"/>
      <c r="E9" s="12"/>
      <c r="F9" s="12"/>
      <c r="G9" s="12"/>
      <c r="H9" s="12"/>
    </row>
    <row r="10" spans="2:20" x14ac:dyDescent="0.2">
      <c r="D10" s="12"/>
    </row>
    <row r="11" spans="2:20" x14ac:dyDescent="0.2">
      <c r="B11" t="s">
        <v>8</v>
      </c>
    </row>
    <row r="12" spans="2:20" x14ac:dyDescent="0.2">
      <c r="B12" s="13" t="str">
        <f>VLOOKUP(Q12,[1]LEDEN!A$1:L$65536,2,FALSE)</f>
        <v>B.C. EDELWEISS  café " Trapkes Op " Reibroeckstr 33 9940 Everg</v>
      </c>
      <c r="C12" s="13"/>
      <c r="D12" s="13"/>
      <c r="E12" s="13"/>
      <c r="F12" s="13"/>
      <c r="G12" s="13"/>
      <c r="H12" s="13"/>
      <c r="I12" s="13"/>
      <c r="J12" s="13"/>
      <c r="M12" s="13" t="str">
        <f>VLOOKUP(Q12,[1]LEDEN!A$1:L$65536,11,FALSE)</f>
        <v>tel : 0472 / 64 08 74</v>
      </c>
      <c r="N12" s="13"/>
      <c r="O12" s="13"/>
      <c r="Q12" t="s">
        <v>9</v>
      </c>
    </row>
    <row r="14" spans="2:20" x14ac:dyDescent="0.2">
      <c r="C14" t="s">
        <v>10</v>
      </c>
      <c r="E14" t="s">
        <v>11</v>
      </c>
      <c r="F14">
        <v>14</v>
      </c>
    </row>
    <row r="15" spans="2:20" x14ac:dyDescent="0.2">
      <c r="D15" t="s">
        <v>12</v>
      </c>
      <c r="E15" t="s">
        <v>13</v>
      </c>
      <c r="F15">
        <v>15</v>
      </c>
      <c r="G15" t="s">
        <v>14</v>
      </c>
      <c r="H15">
        <v>2014</v>
      </c>
      <c r="J15" t="s">
        <v>15</v>
      </c>
      <c r="K15" t="s">
        <v>16</v>
      </c>
      <c r="T15" s="1"/>
    </row>
    <row r="18" spans="2:17" x14ac:dyDescent="0.2">
      <c r="B18" s="11" t="s">
        <v>17</v>
      </c>
      <c r="C18" s="11"/>
      <c r="D18" s="11"/>
      <c r="E18" s="11" t="s">
        <v>18</v>
      </c>
      <c r="F18" s="11"/>
    </row>
    <row r="19" spans="2:17" x14ac:dyDescent="0.2">
      <c r="K19" s="14" t="s">
        <v>19</v>
      </c>
      <c r="L19" s="15"/>
      <c r="M19" s="14" t="s">
        <v>20</v>
      </c>
    </row>
    <row r="20" spans="2:17" x14ac:dyDescent="0.2">
      <c r="B20" s="1">
        <v>9144</v>
      </c>
      <c r="C20" t="str">
        <f>VLOOKUP(B20:B37,[1]LEDEN!A$1:E$65536,2,FALSE)</f>
        <v>D'HAENENS Seraphin</v>
      </c>
      <c r="G20" t="str">
        <f>VLOOKUP(B20,[1]LEDEN!A$1:E$65536,3,FALSE)</f>
        <v>ED</v>
      </c>
      <c r="K20" s="14" t="s">
        <v>21</v>
      </c>
      <c r="L20" s="15"/>
      <c r="M20" s="14" t="s">
        <v>22</v>
      </c>
    </row>
    <row r="21" spans="2:17" x14ac:dyDescent="0.2">
      <c r="B21" s="1">
        <v>8349</v>
      </c>
      <c r="C21" t="str">
        <f>VLOOKUP(B21:B38,[1]LEDEN!A$1:E$65536,2,FALSE)</f>
        <v>CLAERHOUT Bernard</v>
      </c>
      <c r="G21" t="str">
        <f>VLOOKUP(B21,[1]LEDEN!A$1:E$65536,3,FALSE)</f>
        <v>K.BCAW</v>
      </c>
      <c r="K21" s="14" t="s">
        <v>23</v>
      </c>
      <c r="L21" s="15"/>
      <c r="M21" s="14" t="s">
        <v>24</v>
      </c>
    </row>
    <row r="22" spans="2:17" x14ac:dyDescent="0.2">
      <c r="B22" s="1">
        <v>9428</v>
      </c>
      <c r="C22" t="str">
        <f>VLOOKUP(B22:B39,[1]LEDEN!A$1:E$65536,2,FALSE)</f>
        <v>WIELFAERT Curt</v>
      </c>
      <c r="G22" t="str">
        <f>VLOOKUP(B22,[1]LEDEN!A$1:E$65536,3,FALSE)</f>
        <v>K&amp;V</v>
      </c>
      <c r="K22" s="16"/>
      <c r="L22" s="16"/>
      <c r="M22" s="16"/>
    </row>
    <row r="23" spans="2:17" x14ac:dyDescent="0.2">
      <c r="B23" s="1">
        <v>9070</v>
      </c>
      <c r="C23" t="str">
        <f>VLOOKUP(B23:B41,[1]LEDEN!A$1:E$65536,2,FALSE)</f>
        <v>CALUWAERTS Frederick</v>
      </c>
      <c r="G23" t="str">
        <f>VLOOKUP(B23,[1]LEDEN!A$1:E$65536,3,FALSE)</f>
        <v>UN</v>
      </c>
      <c r="K23" s="14" t="s">
        <v>25</v>
      </c>
      <c r="L23" s="15"/>
      <c r="M23" s="14" t="s">
        <v>26</v>
      </c>
    </row>
    <row r="24" spans="2:17" x14ac:dyDescent="0.2">
      <c r="B24" s="1">
        <v>9261</v>
      </c>
      <c r="C24" t="str">
        <f>VLOOKUP(B23:B40,[1]LEDEN!A$1:E$65536,2,FALSE)</f>
        <v>DE MEULEMEESTER Cédric</v>
      </c>
      <c r="G24" t="str">
        <f>VLOOKUP(B24,[1]LEDEN!A$1:E$65536,3,FALSE)</f>
        <v>GS</v>
      </c>
      <c r="K24" s="14" t="s">
        <v>27</v>
      </c>
      <c r="L24" s="15"/>
      <c r="M24" s="14" t="s">
        <v>28</v>
      </c>
    </row>
    <row r="25" spans="2:17" x14ac:dyDescent="0.2">
      <c r="B25" s="1">
        <v>9262</v>
      </c>
      <c r="C25" t="str">
        <f>VLOOKUP(B24:B42,[1]LEDEN!A$1:E$65536,2,FALSE)</f>
        <v>CLAEYS Hubert</v>
      </c>
      <c r="G25" t="str">
        <f>VLOOKUP(B25,[1]LEDEN!A$1:E$65536,3,FALSE)</f>
        <v>ROY</v>
      </c>
      <c r="K25" s="14" t="s">
        <v>29</v>
      </c>
      <c r="L25" s="15"/>
      <c r="M25" s="14" t="s">
        <v>30</v>
      </c>
    </row>
    <row r="27" spans="2:17" x14ac:dyDescent="0.2">
      <c r="B27" s="17" t="s">
        <v>31</v>
      </c>
      <c r="C27" s="17"/>
      <c r="D27" s="17"/>
      <c r="E27" s="17" t="str">
        <f>VLOOKUP(Q27,[1]LEDEN!A$1:N$65536,5,FALSE)</f>
        <v>VAN HAMME Rudi</v>
      </c>
      <c r="F27" s="17"/>
      <c r="G27" s="17"/>
      <c r="H27" s="17"/>
      <c r="I27" s="17" t="s">
        <v>32</v>
      </c>
      <c r="J27" s="17"/>
      <c r="K27" s="17"/>
      <c r="Q27" s="11" t="s">
        <v>33</v>
      </c>
    </row>
    <row r="29" spans="2:17" x14ac:dyDescent="0.2">
      <c r="B29" s="18" t="s">
        <v>34</v>
      </c>
      <c r="F29">
        <f>VLOOKUP(Q7,[1]LEDEN!A$1:L$65536,5,FALSE)</f>
        <v>30</v>
      </c>
    </row>
    <row r="31" spans="2:17" x14ac:dyDescent="0.2">
      <c r="B31" s="19" t="s">
        <v>35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18"/>
    </row>
    <row r="32" spans="2:17" ht="15" x14ac:dyDescent="0.25">
      <c r="B32" s="19" t="s">
        <v>36</v>
      </c>
      <c r="C32" s="21"/>
      <c r="D32" s="21"/>
      <c r="E32" s="19"/>
      <c r="F32" s="21" t="s">
        <v>37</v>
      </c>
      <c r="G32" s="19"/>
      <c r="H32" s="21"/>
      <c r="I32" s="21"/>
      <c r="J32" s="22" t="s">
        <v>38</v>
      </c>
      <c r="K32" s="22"/>
      <c r="L32" s="22"/>
      <c r="M32" s="22" t="s">
        <v>39</v>
      </c>
      <c r="N32" s="23"/>
      <c r="O32" s="18"/>
    </row>
    <row r="33" spans="2:15" ht="15" x14ac:dyDescent="0.25">
      <c r="B33" s="24"/>
      <c r="C33" s="25"/>
      <c r="D33" s="25"/>
      <c r="E33" s="24"/>
      <c r="F33" s="25"/>
      <c r="G33" s="24"/>
      <c r="H33" s="25"/>
      <c r="I33" s="25"/>
      <c r="J33" s="26"/>
      <c r="K33" s="26"/>
      <c r="L33" s="26"/>
      <c r="M33" s="26"/>
      <c r="N33" s="23"/>
      <c r="O33" s="18"/>
    </row>
    <row r="34" spans="2:15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8"/>
    </row>
    <row r="35" spans="2:15" x14ac:dyDescent="0.2">
      <c r="B35" s="23"/>
      <c r="C35" s="23" t="s">
        <v>40</v>
      </c>
      <c r="D35" s="23"/>
      <c r="E35" s="23"/>
      <c r="F35" s="27" t="s">
        <v>41</v>
      </c>
      <c r="G35" s="27"/>
      <c r="H35" s="27"/>
      <c r="I35" s="27"/>
      <c r="J35" s="27"/>
      <c r="K35" s="27"/>
      <c r="L35" s="23"/>
      <c r="M35" s="23"/>
      <c r="N35" s="23"/>
      <c r="O35" s="18"/>
    </row>
    <row r="36" spans="2:15" x14ac:dyDescent="0.2">
      <c r="B36" s="23"/>
      <c r="C36" s="23"/>
      <c r="D36" s="23"/>
      <c r="E36" s="23"/>
      <c r="F36" s="27" t="s">
        <v>42</v>
      </c>
      <c r="G36" s="27"/>
      <c r="H36" s="27"/>
      <c r="I36" s="27"/>
      <c r="J36" s="27"/>
      <c r="K36" s="27"/>
      <c r="L36" s="23"/>
      <c r="M36" s="23"/>
      <c r="N36" s="23"/>
      <c r="O36" s="18"/>
    </row>
    <row r="37" spans="2:15" x14ac:dyDescent="0.2">
      <c r="B37" s="23"/>
      <c r="M37" s="23"/>
      <c r="N37" s="23"/>
      <c r="O37" s="18"/>
    </row>
    <row r="38" spans="2:15" x14ac:dyDescent="0.2">
      <c r="B38" s="23"/>
      <c r="C38" s="23" t="s">
        <v>43</v>
      </c>
      <c r="D38" s="23"/>
      <c r="E38" s="23"/>
      <c r="F38" s="23"/>
      <c r="G38" s="23" t="s">
        <v>44</v>
      </c>
      <c r="H38" s="28">
        <f>VLOOKUP(Q7,[1]LEDEN!A$1:N$65536,7,FALSE)</f>
        <v>1.1399999999999999</v>
      </c>
      <c r="I38" s="23"/>
      <c r="J38" s="23"/>
      <c r="K38" s="29" t="s">
        <v>45</v>
      </c>
      <c r="L38" s="30">
        <f>VLOOKUP(Q7,[1]LEDEN!A$1:N$65536,11,FALSE)</f>
        <v>1</v>
      </c>
      <c r="M38" s="23"/>
      <c r="N38" s="23"/>
      <c r="O38" s="18"/>
    </row>
    <row r="39" spans="2:15" x14ac:dyDescent="0.2">
      <c r="B39" s="23"/>
      <c r="C39" s="23" t="s">
        <v>46</v>
      </c>
      <c r="D39" s="23"/>
      <c r="E39" s="23"/>
      <c r="F39" s="23"/>
      <c r="G39" s="23" t="s">
        <v>44</v>
      </c>
      <c r="H39" s="28">
        <f>VLOOKUP(Q7,[1]LEDEN!A$1:N$65536,9,FALSE+N19)</f>
        <v>1.81</v>
      </c>
      <c r="I39" s="23"/>
      <c r="J39" s="23"/>
      <c r="K39" s="29" t="s">
        <v>45</v>
      </c>
      <c r="L39" s="30">
        <f>VLOOKUP(Q7,[1]LEDEN!A$1:N$65536,13,FALSE)</f>
        <v>1.59</v>
      </c>
      <c r="M39" s="23"/>
      <c r="N39" s="23"/>
      <c r="O39" s="18"/>
    </row>
    <row r="40" spans="2:15" x14ac:dyDescent="0.2">
      <c r="B40" s="23"/>
      <c r="C40" s="23"/>
      <c r="D40" s="23"/>
      <c r="E40" s="23"/>
      <c r="F40" s="23"/>
      <c r="G40" s="23"/>
      <c r="H40" s="31"/>
      <c r="I40" s="23"/>
      <c r="J40" s="23"/>
      <c r="K40" s="23"/>
      <c r="L40" s="32"/>
      <c r="M40" s="23"/>
      <c r="N40" s="23"/>
      <c r="O40" s="18"/>
    </row>
    <row r="41" spans="2:15" ht="6.7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8"/>
    </row>
    <row r="42" spans="2:15" x14ac:dyDescent="0.2">
      <c r="B42" s="23"/>
      <c r="C42" s="23" t="s">
        <v>47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18"/>
    </row>
    <row r="43" spans="2:15" ht="9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8"/>
    </row>
    <row r="44" spans="2:15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8"/>
    </row>
    <row r="45" spans="2:15" x14ac:dyDescent="0.2">
      <c r="B45" s="23"/>
      <c r="C45" s="23" t="s">
        <v>48</v>
      </c>
      <c r="D45" s="23"/>
      <c r="E45" s="23"/>
      <c r="F45" s="23"/>
      <c r="G45" s="23"/>
      <c r="H45" s="23" t="s">
        <v>49</v>
      </c>
      <c r="I45" s="23" t="s">
        <v>50</v>
      </c>
      <c r="J45" s="23"/>
      <c r="K45" s="33" t="s">
        <v>51</v>
      </c>
      <c r="L45" s="23"/>
      <c r="M45" s="23"/>
      <c r="N45" s="23"/>
      <c r="O45" s="18"/>
    </row>
    <row r="46" spans="2:15" ht="7.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8"/>
    </row>
    <row r="47" spans="2:15" x14ac:dyDescent="0.2">
      <c r="B47" s="23"/>
      <c r="C47" s="26" t="s">
        <v>52</v>
      </c>
      <c r="D47" s="26"/>
      <c r="E47" s="26"/>
      <c r="F47" s="26"/>
      <c r="G47" s="26"/>
      <c r="H47" s="26"/>
      <c r="I47" s="26"/>
      <c r="J47" s="26"/>
      <c r="K47" s="26"/>
      <c r="L47" s="23"/>
      <c r="M47" s="23"/>
      <c r="N47" s="23"/>
      <c r="O47" s="18"/>
    </row>
    <row r="48" spans="2:15" x14ac:dyDescent="0.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3"/>
      <c r="M48" s="23"/>
      <c r="N48" s="23"/>
      <c r="O48" s="18"/>
    </row>
    <row r="49" spans="2:15" x14ac:dyDescent="0.2">
      <c r="B49" s="23"/>
      <c r="C49" s="13" t="s">
        <v>53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8"/>
    </row>
    <row r="50" spans="2:15" x14ac:dyDescent="0.2">
      <c r="B50" s="23"/>
      <c r="C50" s="13" t="s">
        <v>54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8"/>
    </row>
    <row r="51" spans="2:15" x14ac:dyDescent="0.2">
      <c r="B51" s="23"/>
      <c r="C51" s="1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8"/>
    </row>
    <row r="52" spans="2:15" x14ac:dyDescent="0.2">
      <c r="B52" s="23"/>
      <c r="C52" s="34" t="s">
        <v>55</v>
      </c>
      <c r="D52" s="26"/>
      <c r="E52" s="26"/>
      <c r="F52" s="26"/>
      <c r="G52" s="26"/>
      <c r="H52" s="26"/>
      <c r="I52" s="26"/>
      <c r="J52" s="26"/>
      <c r="K52" s="23"/>
      <c r="L52" s="23"/>
      <c r="M52" s="23"/>
      <c r="N52" s="23"/>
      <c r="O52" s="18"/>
    </row>
    <row r="53" spans="2:15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18"/>
    </row>
    <row r="54" spans="2:15" ht="15" customHeight="1" x14ac:dyDescent="0.25">
      <c r="B54" s="18"/>
      <c r="C54" s="3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8"/>
    </row>
    <row r="55" spans="2:15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2:15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53</xdr:row>
                <xdr:rowOff>123825</xdr:rowOff>
              </from>
              <to>
                <xdr:col>13</xdr:col>
                <xdr:colOff>142875</xdr:colOff>
                <xdr:row>55</xdr:row>
                <xdr:rowOff>28575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2014-09-28T06:59:23Z</cp:lastPrinted>
  <dcterms:created xsi:type="dcterms:W3CDTF">2014-09-28T06:54:51Z</dcterms:created>
  <dcterms:modified xsi:type="dcterms:W3CDTF">2014-09-28T07:01:34Z</dcterms:modified>
</cp:coreProperties>
</file>