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<sst xmlns="http://schemas.openxmlformats.org/spreadsheetml/2006/main" count="96" uniqueCount="33">
  <si>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</si>
  <si>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</si>
  <si>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</si>
  <si>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</si>
  <si>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</si>
  <si>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</si>
  <si>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</si>
  <si>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</si>
  <si>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</si>
  <si>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</si>
  <si>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</si>
  <si>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</si>
  <si>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</si>
  <si>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</si>
  <si>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</si>
  <si>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</si>
  <si>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ZAT 29/01/2011                                                      </t>
  </si>
  <si>
    <t>Club:  BC Sleepbootje</t>
  </si>
  <si>
    <t>THIELENS Didier</t>
  </si>
  <si>
    <t>BC Bokkenhof</t>
  </si>
  <si>
    <t>DE BLOCK Omer</t>
  </si>
  <si>
    <t>BC Sleepbootje</t>
  </si>
  <si>
    <t>HEMELAER Chris</t>
  </si>
  <si>
    <t>JANSSENS Dirk</t>
  </si>
  <si>
    <t>ROTTHIER Tom</t>
  </si>
  <si>
    <t xml:space="preserve">Kon. Gildevrienden </t>
  </si>
  <si>
    <t>plaatsvind op 19 / 20 maart in district ZW- Vlaanderen</t>
  </si>
  <si>
    <t>Rotthier Tom</t>
  </si>
  <si>
    <t>De Block Omer</t>
  </si>
  <si>
    <t>Janssens Dirk</t>
  </si>
  <si>
    <t>Hemelaer Chris</t>
  </si>
  <si>
    <t>Thielens Didier</t>
  </si>
  <si>
    <r>
      <rPr>
        <b/>
        <sz val="10"/>
        <rFont val="Arial"/>
        <family val="2"/>
      </rPr>
      <t>Janssens Dirk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</si>
</sst>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P18" sqref="P18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4" t="s">
        <v>10</v>
      </c>
      <c r="B9" s="65"/>
      <c r="C9" s="65"/>
      <c r="D9" s="56">
        <v>20</v>
      </c>
      <c r="E9" s="30"/>
      <c r="F9" s="57" t="s">
        <v>15</v>
      </c>
      <c r="G9" s="58"/>
      <c r="H9" s="59">
        <v>1.03</v>
      </c>
      <c r="I9" s="60"/>
      <c r="J9" s="60" t="s">
        <v>11</v>
      </c>
      <c r="K9" s="61">
        <v>1.49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23</v>
      </c>
      <c r="C13" s="49"/>
      <c r="D13" s="49"/>
      <c r="E13" s="19"/>
      <c r="F13" s="21" t="s">
        <v>1</v>
      </c>
      <c r="G13" s="44" t="s">
        <v>21</v>
      </c>
      <c r="H13" s="22"/>
      <c r="I13" s="23"/>
      <c r="J13" s="23"/>
      <c r="K13" s="24" t="s">
        <v>2</v>
      </c>
      <c r="L13" s="45">
        <v>8900</v>
      </c>
    </row>
    <row r="14" spans="9:10" ht="7.5" customHeight="1">
      <c r="I14" s="23"/>
      <c r="J14" s="25"/>
    </row>
    <row r="15" spans="3:12" ht="12.75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</row>
    <row r="16" spans="2:12" ht="12.75" customHeight="1">
      <c r="B16" s="28">
        <v>1</v>
      </c>
      <c r="C16" s="29" t="s">
        <v>30</v>
      </c>
      <c r="D16" s="30"/>
      <c r="E16" s="31" t="str">
        <f>IF(I16&lt;H9,"OG",IF(I16&gt;=K9,"PROM","MG"))</f>
        <v>MG</v>
      </c>
      <c r="F16" s="28">
        <v>2</v>
      </c>
      <c r="G16" s="28">
        <v>20</v>
      </c>
      <c r="H16" s="28">
        <v>15</v>
      </c>
      <c r="I16" s="33">
        <f>ROUNDDOWN(G16/H16,2)</f>
        <v>1.33</v>
      </c>
      <c r="J16" s="34">
        <f>TRUNC(I16*7/8,2)</f>
        <v>1.16</v>
      </c>
      <c r="K16" s="28">
        <v>6</v>
      </c>
      <c r="L16" s="67">
        <v>1</v>
      </c>
    </row>
    <row r="17" spans="2:12" ht="12.75" customHeight="1">
      <c r="B17" s="28">
        <v>2</v>
      </c>
      <c r="C17" s="29" t="s">
        <v>28</v>
      </c>
      <c r="D17" s="30"/>
      <c r="E17" s="31" t="str">
        <f>IF(I17&lt;H9,"OG",IF(I17&gt;=K9,"PROM","MG"))</f>
        <v>PROM</v>
      </c>
      <c r="F17" s="28">
        <v>2</v>
      </c>
      <c r="G17" s="28">
        <v>20</v>
      </c>
      <c r="H17" s="28">
        <v>13</v>
      </c>
      <c r="I17" s="33">
        <f>ROUNDDOWN(G17/H17,2)</f>
        <v>1.53</v>
      </c>
      <c r="J17" s="34">
        <f>TRUNC(I17*7/8,2)</f>
        <v>1.33</v>
      </c>
      <c r="K17" s="28">
        <v>4</v>
      </c>
      <c r="L17" s="68"/>
    </row>
    <row r="18" spans="2:12" ht="12.75" customHeight="1">
      <c r="B18" s="28">
        <v>3</v>
      </c>
      <c r="C18" s="29" t="s">
        <v>27</v>
      </c>
      <c r="D18" s="30"/>
      <c r="E18" s="31" t="str">
        <f>IF(I18&lt;H9,"OG",IF(I18&gt;=K9,"PROM","MG"))</f>
        <v>MG</v>
      </c>
      <c r="F18" s="28">
        <v>2</v>
      </c>
      <c r="G18" s="28">
        <v>20</v>
      </c>
      <c r="H18" s="28">
        <v>18</v>
      </c>
      <c r="I18" s="33">
        <f>ROUNDDOWN(G18/H18,2)</f>
        <v>1.11</v>
      </c>
      <c r="J18" s="34">
        <f>TRUNC(I18*7/8,2)</f>
        <v>0.97</v>
      </c>
      <c r="K18" s="28">
        <v>5</v>
      </c>
      <c r="L18" s="68"/>
    </row>
    <row r="19" spans="1:12" ht="12.75" customHeight="1">
      <c r="A19" s="63"/>
      <c r="B19" s="36">
        <v>4</v>
      </c>
      <c r="C19" s="29" t="s">
        <v>31</v>
      </c>
      <c r="D19" s="30"/>
      <c r="E19" s="31" t="str">
        <f>IF(I19&lt;H9,"OG",IF(I19&gt;=K9,"PROM","MG"))</f>
        <v>MG</v>
      </c>
      <c r="F19" s="28">
        <v>2</v>
      </c>
      <c r="G19" s="28">
        <v>20</v>
      </c>
      <c r="H19" s="28">
        <v>16</v>
      </c>
      <c r="I19" s="33">
        <f>ROUNDDOWN(G19/H19,2)</f>
        <v>1.25</v>
      </c>
      <c r="J19" s="34">
        <f>TRUNC(I19*7/8,2)</f>
        <v>1.09</v>
      </c>
      <c r="K19" s="28">
        <v>7</v>
      </c>
      <c r="L19" s="68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8</v>
      </c>
      <c r="G20" s="40">
        <f>G16+G17+G18+G19</f>
        <v>80</v>
      </c>
      <c r="H20" s="40">
        <f>H16+H17+H18+H19</f>
        <v>62</v>
      </c>
      <c r="I20" s="41">
        <f>ROUNDDOWN(G20/H20,2)</f>
        <v>1.29</v>
      </c>
      <c r="J20" s="42">
        <f>TRUNC(I20*7/8,2)</f>
        <v>1.12</v>
      </c>
      <c r="K20" s="40">
        <f>MAX(K16:K19)</f>
        <v>7</v>
      </c>
      <c r="L20" s="69"/>
      <c r="M20" s="3"/>
    </row>
    <row r="21" spans="8:13" ht="7.5" customHeight="1" thickBot="1">
      <c r="H21" s="54"/>
      <c r="I21" s="50"/>
      <c r="J21" s="50"/>
      <c r="M21" s="18"/>
    </row>
    <row r="22" spans="1:12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19</v>
      </c>
      <c r="H22" s="22"/>
      <c r="I22" s="23"/>
      <c r="J22" s="23"/>
      <c r="K22" s="24" t="s">
        <v>2</v>
      </c>
      <c r="L22" s="20">
        <v>8901</v>
      </c>
    </row>
    <row r="23" spans="9:10" ht="7.5" customHeight="1">
      <c r="I23" s="25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27</v>
      </c>
      <c r="D25" s="30"/>
      <c r="E25" s="31" t="str">
        <f>IF(I25&lt;H9,"OG",IF(I25&gt;=K9,"PROM","MG"))</f>
        <v>MG</v>
      </c>
      <c r="F25" s="32">
        <v>2</v>
      </c>
      <c r="G25" s="28">
        <v>20</v>
      </c>
      <c r="H25" s="28">
        <v>17</v>
      </c>
      <c r="I25" s="33">
        <f>ROUNDDOWN(G25/H25,2)</f>
        <v>1.17</v>
      </c>
      <c r="J25" s="34">
        <f>TRUNC(I25*7/8,2)</f>
        <v>1.02</v>
      </c>
      <c r="K25" s="35">
        <v>6</v>
      </c>
      <c r="L25" s="67">
        <v>2</v>
      </c>
    </row>
    <row r="26" spans="2:12" ht="12.75" customHeight="1">
      <c r="B26" s="28">
        <v>2</v>
      </c>
      <c r="C26" s="22" t="s">
        <v>30</v>
      </c>
      <c r="D26" s="22"/>
      <c r="E26" s="31" t="str">
        <f>IF(I26&lt;H9,"OG",IF(I26&gt;=K9,"PROM","MG"))</f>
        <v>MG</v>
      </c>
      <c r="F26" s="32">
        <v>2</v>
      </c>
      <c r="G26" s="28">
        <v>20</v>
      </c>
      <c r="H26" s="28">
        <v>17</v>
      </c>
      <c r="I26" s="33">
        <f>ROUNDDOWN(G26/H26,2)</f>
        <v>1.17</v>
      </c>
      <c r="J26" s="34">
        <f>TRUNC(I26*7/8,2)</f>
        <v>1.02</v>
      </c>
      <c r="K26" s="35">
        <v>4</v>
      </c>
      <c r="L26" s="68"/>
    </row>
    <row r="27" spans="2:12" ht="12.75" customHeight="1">
      <c r="B27" s="28">
        <v>3</v>
      </c>
      <c r="C27" s="22" t="s">
        <v>28</v>
      </c>
      <c r="D27" s="22"/>
      <c r="E27" s="31" t="str">
        <f>IF(I27&lt;H9,"OG",IF(I27&gt;=K9,"PROM","MG"))</f>
        <v>MG</v>
      </c>
      <c r="F27" s="32">
        <v>1</v>
      </c>
      <c r="G27" s="28">
        <v>20</v>
      </c>
      <c r="H27" s="28">
        <v>19</v>
      </c>
      <c r="I27" s="33">
        <f>ROUNDDOWN(G27/H27,2)</f>
        <v>1.05</v>
      </c>
      <c r="J27" s="34">
        <f>TRUNC(I27*7/8,2)</f>
        <v>0.91</v>
      </c>
      <c r="K27" s="35">
        <v>5</v>
      </c>
      <c r="L27" s="68"/>
    </row>
    <row r="28" spans="1:12" ht="12.75" customHeight="1">
      <c r="A28" s="63"/>
      <c r="B28" s="36">
        <v>4</v>
      </c>
      <c r="C28" s="29" t="s">
        <v>29</v>
      </c>
      <c r="D28" s="30"/>
      <c r="E28" s="31" t="str">
        <f>IF(I28&lt;H9,"OG",IF(I28&gt;=K9,"PROM","MG"))</f>
        <v>MG</v>
      </c>
      <c r="F28" s="28">
        <v>0</v>
      </c>
      <c r="G28" s="28">
        <v>17</v>
      </c>
      <c r="H28" s="28">
        <v>16</v>
      </c>
      <c r="I28" s="33">
        <f>ROUNDDOWN(G28/H28,2)</f>
        <v>1.06</v>
      </c>
      <c r="J28" s="34">
        <f>TRUNC(I28*7/8,2)</f>
        <v>0.92</v>
      </c>
      <c r="K28" s="28">
        <v>4</v>
      </c>
      <c r="L28" s="68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5</v>
      </c>
      <c r="G29" s="40">
        <f>G25+G26+G27+G28</f>
        <v>77</v>
      </c>
      <c r="H29" s="40">
        <f>H25+H26+H27+H28</f>
        <v>69</v>
      </c>
      <c r="I29" s="41">
        <f>ROUNDDOWN(G29/H29,2)</f>
        <v>1.11</v>
      </c>
      <c r="J29" s="42">
        <f>TRUNC(I29*7/8,2)</f>
        <v>0.97</v>
      </c>
      <c r="K29" s="40">
        <f>MAX(K25:K28)</f>
        <v>6</v>
      </c>
      <c r="L29" s="69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22</v>
      </c>
      <c r="C31" s="20"/>
      <c r="D31" s="20"/>
      <c r="E31" s="20"/>
      <c r="F31" s="21" t="s">
        <v>1</v>
      </c>
      <c r="G31" s="44" t="s">
        <v>21</v>
      </c>
      <c r="H31" s="22"/>
      <c r="I31" s="23"/>
      <c r="J31" s="23"/>
      <c r="K31" s="24" t="s">
        <v>2</v>
      </c>
      <c r="L31" s="20">
        <v>8673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29</v>
      </c>
      <c r="D34" s="30"/>
      <c r="E34" s="31" t="str">
        <f>IF(I34&lt;H9,"OG",IF(I34&gt;=K9,"PROM","MG"))</f>
        <v>OG</v>
      </c>
      <c r="F34" s="28">
        <v>0</v>
      </c>
      <c r="G34" s="28">
        <v>15</v>
      </c>
      <c r="H34" s="28">
        <v>15</v>
      </c>
      <c r="I34" s="33">
        <f>ROUNDDOWN(G34/H34,2)</f>
        <v>1</v>
      </c>
      <c r="J34" s="34">
        <f>TRUNC(I34*7/8,2)</f>
        <v>0.87</v>
      </c>
      <c r="K34" s="28">
        <v>3</v>
      </c>
      <c r="L34" s="67">
        <v>3</v>
      </c>
      <c r="O34" s="18"/>
    </row>
    <row r="35" spans="2:12" ht="12.75" customHeight="1">
      <c r="B35" s="28">
        <v>2</v>
      </c>
      <c r="C35" s="29" t="s">
        <v>28</v>
      </c>
      <c r="D35" s="30"/>
      <c r="E35" s="31" t="str">
        <f>IF(I35&lt;H9,"OG",IF(I35&gt;=K9,"PROM","MG"))</f>
        <v>MG</v>
      </c>
      <c r="F35" s="28">
        <v>2</v>
      </c>
      <c r="G35" s="28">
        <v>20</v>
      </c>
      <c r="H35" s="28">
        <v>16</v>
      </c>
      <c r="I35" s="33">
        <f>ROUNDDOWN(G35/H35,2)</f>
        <v>1.25</v>
      </c>
      <c r="J35" s="34">
        <f>TRUNC(I35*7/8,2)</f>
        <v>1.09</v>
      </c>
      <c r="K35" s="28">
        <v>5</v>
      </c>
      <c r="L35" s="68"/>
    </row>
    <row r="36" spans="2:12" ht="12.75" customHeight="1">
      <c r="B36" s="28">
        <v>3</v>
      </c>
      <c r="C36" s="29" t="s">
        <v>31</v>
      </c>
      <c r="D36" s="30"/>
      <c r="E36" s="31" t="str">
        <f>IF(I36&lt;H9,"OG",IF(I36&gt;=K9,"PROM","MG"))</f>
        <v>OG</v>
      </c>
      <c r="F36" s="28">
        <v>0</v>
      </c>
      <c r="G36" s="28">
        <v>14</v>
      </c>
      <c r="H36" s="28">
        <v>17</v>
      </c>
      <c r="I36" s="33">
        <f>ROUNDDOWN(G36/H36,2)</f>
        <v>0.82</v>
      </c>
      <c r="J36" s="34">
        <f>TRUNC(I36*7/8,2)</f>
        <v>0.71</v>
      </c>
      <c r="K36" s="28">
        <v>4</v>
      </c>
      <c r="L36" s="68"/>
    </row>
    <row r="37" spans="1:12" ht="12.75" customHeight="1">
      <c r="A37" s="63"/>
      <c r="B37" s="28">
        <v>4</v>
      </c>
      <c r="C37" s="29" t="s">
        <v>27</v>
      </c>
      <c r="D37" s="30"/>
      <c r="E37" s="31" t="str">
        <f>IF(I37&lt;H9,"OG",IF(I37&gt;=K9,"PROM","MG"))</f>
        <v>OG</v>
      </c>
      <c r="F37" s="28">
        <v>2</v>
      </c>
      <c r="G37" s="28">
        <v>20</v>
      </c>
      <c r="H37" s="28">
        <v>26</v>
      </c>
      <c r="I37" s="33">
        <f>ROUNDDOWN(G37/H37,2)</f>
        <v>0.76</v>
      </c>
      <c r="J37" s="34">
        <f>TRUNC(I37*7/8,2)</f>
        <v>0.66</v>
      </c>
      <c r="K37" s="28">
        <v>3</v>
      </c>
      <c r="L37" s="68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69</v>
      </c>
      <c r="H38" s="40">
        <f>H34+H35+H36+H37</f>
        <v>74</v>
      </c>
      <c r="I38" s="41">
        <f>ROUNDDOWN(G38/H38,2)</f>
        <v>0.93</v>
      </c>
      <c r="J38" s="42">
        <f>TRUNC(I38*7/8,2)</f>
        <v>0.81</v>
      </c>
      <c r="K38" s="40">
        <f>MAX(K34:K37)</f>
        <v>5</v>
      </c>
      <c r="L38" s="69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20</v>
      </c>
      <c r="C40" s="19"/>
      <c r="D40" s="19"/>
      <c r="E40" s="19"/>
      <c r="F40" s="21" t="s">
        <v>1</v>
      </c>
      <c r="G40" s="44" t="s">
        <v>21</v>
      </c>
      <c r="H40" s="22"/>
      <c r="I40" s="23"/>
      <c r="J40" s="23"/>
      <c r="K40" s="24" t="s">
        <v>2</v>
      </c>
      <c r="L40" s="45">
        <v>4895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27</v>
      </c>
      <c r="D43" s="30"/>
      <c r="E43" s="31" t="str">
        <f>IF(I43&lt;H9,"OG",IF(I43&gt;=K9,"PROM","MG"))</f>
        <v>OG</v>
      </c>
      <c r="F43" s="28">
        <v>2</v>
      </c>
      <c r="G43" s="28">
        <v>20</v>
      </c>
      <c r="H43" s="28">
        <v>22</v>
      </c>
      <c r="I43" s="33">
        <f>ROUNDDOWN(G43/H43,2)</f>
        <v>0.9</v>
      </c>
      <c r="J43" s="34">
        <f>TRUNC(I43*7/8,2)</f>
        <v>0.78</v>
      </c>
      <c r="K43" s="28">
        <v>4</v>
      </c>
      <c r="L43" s="67">
        <v>4</v>
      </c>
    </row>
    <row r="44" spans="2:12" ht="12.75" customHeight="1">
      <c r="B44" s="28">
        <v>2</v>
      </c>
      <c r="C44" s="29" t="s">
        <v>30</v>
      </c>
      <c r="D44" s="30"/>
      <c r="E44" s="31" t="str">
        <f>IF(I44&lt;H9,"OG",IF(I44&gt;=K9,"PROM","MG"))</f>
        <v>MG</v>
      </c>
      <c r="F44" s="28">
        <v>0</v>
      </c>
      <c r="G44" s="28">
        <v>17</v>
      </c>
      <c r="H44" s="28">
        <v>16</v>
      </c>
      <c r="I44" s="33">
        <f>ROUNDDOWN(G44/H44,2)</f>
        <v>1.06</v>
      </c>
      <c r="J44" s="34">
        <f>TRUNC(I44*7/8,2)</f>
        <v>0.92</v>
      </c>
      <c r="K44" s="28">
        <v>5</v>
      </c>
      <c r="L44" s="68"/>
    </row>
    <row r="45" spans="2:12" ht="12.75" customHeight="1">
      <c r="B45" s="28">
        <v>3</v>
      </c>
      <c r="C45" s="29" t="s">
        <v>29</v>
      </c>
      <c r="D45" s="30"/>
      <c r="E45" s="31" t="str">
        <f>IF(I45&lt;H9,"OG",IF(I45&gt;=K9,"PROM","MG"))</f>
        <v>MG</v>
      </c>
      <c r="F45" s="28">
        <v>0</v>
      </c>
      <c r="G45" s="28">
        <v>14</v>
      </c>
      <c r="H45" s="28">
        <v>13</v>
      </c>
      <c r="I45" s="33">
        <f>ROUNDDOWN(G45/H45,2)</f>
        <v>1.07</v>
      </c>
      <c r="J45" s="34">
        <f>TRUNC(I45*7/8,2)</f>
        <v>0.93</v>
      </c>
      <c r="K45" s="28">
        <v>6</v>
      </c>
      <c r="L45" s="68"/>
    </row>
    <row r="46" spans="1:12" ht="12.75" customHeight="1">
      <c r="A46" s="63"/>
      <c r="B46" s="36">
        <v>4</v>
      </c>
      <c r="C46" s="29" t="s">
        <v>31</v>
      </c>
      <c r="D46" s="30"/>
      <c r="E46" s="47" t="str">
        <f>IF(I46&lt;H9,"OG",IF(I46&gt;=K9,"PROM","MG"))</f>
        <v>MG</v>
      </c>
      <c r="F46" s="28">
        <v>1</v>
      </c>
      <c r="G46" s="28">
        <v>20</v>
      </c>
      <c r="H46" s="28">
        <v>19</v>
      </c>
      <c r="I46" s="33">
        <f>ROUNDDOWN(G46/H46,2)</f>
        <v>1.05</v>
      </c>
      <c r="J46" s="34">
        <f>TRUNC(I46*7/8,2)</f>
        <v>0.91</v>
      </c>
      <c r="K46" s="28">
        <v>7</v>
      </c>
      <c r="L46" s="68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3</v>
      </c>
      <c r="G47" s="40">
        <f>G43+G44+G45+G46</f>
        <v>71</v>
      </c>
      <c r="H47" s="40">
        <f>H43+H44+H45+H46</f>
        <v>70</v>
      </c>
      <c r="I47" s="41">
        <f>ROUNDDOWN(G47/H47,2)</f>
        <v>1.01</v>
      </c>
      <c r="J47" s="42">
        <f>TRUNC(I47*7/8,2)</f>
        <v>0.88</v>
      </c>
      <c r="K47" s="40">
        <f>MAX(K43:K46)</f>
        <v>7</v>
      </c>
      <c r="L47" s="69"/>
      <c r="M47" s="3"/>
      <c r="Q47" s="1" t="s">
        <v>12</v>
      </c>
    </row>
    <row r="48" spans="1:13" ht="7.5" customHeight="1" thickBot="1">
      <c r="A48" s="18"/>
      <c r="B48" s="37"/>
      <c r="C48" s="18"/>
      <c r="D48" s="18"/>
      <c r="E48" s="18"/>
      <c r="F48" s="18"/>
      <c r="G48" s="18"/>
      <c r="H48" s="14"/>
      <c r="I48" s="17"/>
      <c r="J48" s="50"/>
      <c r="K48" s="51"/>
      <c r="L48" s="18"/>
      <c r="M48" s="18"/>
    </row>
    <row r="49" spans="1:12" ht="12.75" customHeight="1">
      <c r="A49" s="19" t="s">
        <v>0</v>
      </c>
      <c r="B49" s="20" t="s">
        <v>24</v>
      </c>
      <c r="C49" s="19"/>
      <c r="D49" s="19"/>
      <c r="E49" s="19"/>
      <c r="F49" s="21" t="s">
        <v>1</v>
      </c>
      <c r="G49" s="44" t="s">
        <v>25</v>
      </c>
      <c r="H49" s="22"/>
      <c r="I49" s="23"/>
      <c r="J49" s="23"/>
      <c r="K49" s="24" t="s">
        <v>2</v>
      </c>
      <c r="L49" s="45">
        <v>6968</v>
      </c>
    </row>
    <row r="50" spans="9:10" ht="7.5" customHeight="1">
      <c r="I50" s="23"/>
      <c r="J50" s="25"/>
    </row>
    <row r="51" spans="3:12" ht="12.75" customHeight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>
      <c r="B52" s="28">
        <v>1</v>
      </c>
      <c r="C52" s="29" t="s">
        <v>28</v>
      </c>
      <c r="D52" s="30"/>
      <c r="E52" s="31" t="str">
        <f>IF(I52&lt;H9,"OG",IF(I52&gt;=K9,"PROM","MG"))</f>
        <v>OG</v>
      </c>
      <c r="F52" s="28">
        <v>0</v>
      </c>
      <c r="G52" s="28">
        <v>14</v>
      </c>
      <c r="H52" s="28">
        <v>22</v>
      </c>
      <c r="I52" s="33">
        <f>ROUNDDOWN(G52/H52,2)</f>
        <v>0.63</v>
      </c>
      <c r="J52" s="34">
        <f>TRUNC(I52*7/8,2)</f>
        <v>0.55</v>
      </c>
      <c r="K52" s="28">
        <v>3</v>
      </c>
      <c r="L52" s="67">
        <v>5</v>
      </c>
    </row>
    <row r="53" spans="2:12" ht="12.75" customHeight="1">
      <c r="B53" s="28">
        <v>2</v>
      </c>
      <c r="C53" s="29" t="s">
        <v>31</v>
      </c>
      <c r="D53" s="30"/>
      <c r="E53" s="31" t="str">
        <f>IF(I53&lt;H9,"OG",IF(I53&gt;=K9,"PROM","MG"))</f>
        <v>OG</v>
      </c>
      <c r="F53" s="28">
        <v>0</v>
      </c>
      <c r="G53" s="28">
        <v>9</v>
      </c>
      <c r="H53" s="28">
        <v>17</v>
      </c>
      <c r="I53" s="33">
        <f>ROUNDDOWN(G53/H53,2)</f>
        <v>0.52</v>
      </c>
      <c r="J53" s="34">
        <f>TRUNC(I53*7/8,2)</f>
        <v>0.45</v>
      </c>
      <c r="K53" s="28">
        <v>2</v>
      </c>
      <c r="L53" s="68"/>
    </row>
    <row r="54" spans="2:12" ht="12.75" customHeight="1">
      <c r="B54" s="28">
        <v>3</v>
      </c>
      <c r="C54" s="29" t="s">
        <v>29</v>
      </c>
      <c r="D54" s="30"/>
      <c r="E54" s="31" t="str">
        <f>IF(I54&lt;H9,"OG",IF(I54&gt;=K9,"PROM","MG"))</f>
        <v>OG</v>
      </c>
      <c r="F54" s="28">
        <v>0</v>
      </c>
      <c r="G54" s="28">
        <v>11</v>
      </c>
      <c r="H54" s="28">
        <v>18</v>
      </c>
      <c r="I54" s="33">
        <f>ROUNDDOWN(G54/H54,2)</f>
        <v>0.61</v>
      </c>
      <c r="J54" s="34">
        <f>TRUNC(I54*7/8,2)</f>
        <v>0.53</v>
      </c>
      <c r="K54" s="28">
        <v>2</v>
      </c>
      <c r="L54" s="68"/>
    </row>
    <row r="55" spans="1:12" ht="12.75" customHeight="1">
      <c r="A55" s="63"/>
      <c r="B55" s="36">
        <v>4</v>
      </c>
      <c r="C55" s="29" t="s">
        <v>30</v>
      </c>
      <c r="D55" s="30"/>
      <c r="E55" s="31" t="str">
        <f>IF(I55&lt;H9,"OG",IF(I55&gt;=K9,"PROM","MG"))</f>
        <v>OG</v>
      </c>
      <c r="F55" s="28">
        <v>0</v>
      </c>
      <c r="G55" s="28">
        <v>18</v>
      </c>
      <c r="H55" s="28">
        <v>26</v>
      </c>
      <c r="I55" s="33">
        <f>ROUNDDOWN(G55/H55,2)</f>
        <v>0.69</v>
      </c>
      <c r="J55" s="34">
        <f>TRUNC(I55*7/8,2)</f>
        <v>0.6</v>
      </c>
      <c r="K55" s="28">
        <v>4</v>
      </c>
      <c r="L55" s="68"/>
    </row>
    <row r="56" spans="1:13" ht="12.75" customHeight="1">
      <c r="A56" s="18"/>
      <c r="B56" s="37"/>
      <c r="C56" s="18" t="str">
        <f>IF(I56&lt;H9,"OG",IF(I56&gt;=K9,"PROM","MG"))</f>
        <v>OG</v>
      </c>
      <c r="D56" s="18"/>
      <c r="E56" s="39" t="s">
        <v>3</v>
      </c>
      <c r="F56" s="40">
        <f>SUM(F52:F55)</f>
        <v>0</v>
      </c>
      <c r="G56" s="40">
        <f>G52+G53+G54+G55</f>
        <v>52</v>
      </c>
      <c r="H56" s="40">
        <f>H52+H53+H54+H55</f>
        <v>83</v>
      </c>
      <c r="I56" s="41">
        <f>ROUNDDOWN(G56/H56,2)</f>
        <v>0.62</v>
      </c>
      <c r="J56" s="42">
        <f>TRUNC(I56*7/8,2)</f>
        <v>0.54</v>
      </c>
      <c r="K56" s="40">
        <f>MAX(K52:K55)</f>
        <v>4</v>
      </c>
      <c r="L56" s="69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6" t="s">
        <v>32</v>
      </c>
      <c r="D62" s="66"/>
      <c r="E62" s="66"/>
      <c r="F62" s="66"/>
      <c r="G62" s="66"/>
      <c r="H62" s="66"/>
      <c r="I62" s="66"/>
      <c r="J62" s="66"/>
      <c r="K62" s="66"/>
    </row>
    <row r="63" spans="1:11" ht="13.5" customHeight="1">
      <c r="A63" s="18"/>
      <c r="B63" s="37"/>
      <c r="C63" s="66" t="s">
        <v>26</v>
      </c>
      <c r="D63" s="66"/>
      <c r="E63" s="66"/>
      <c r="F63" s="66"/>
      <c r="G63" s="66"/>
      <c r="H63" s="66"/>
      <c r="I63" s="66"/>
      <c r="J63" s="66"/>
      <c r="K63" s="66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25:L29"/>
    <mergeCell ref="L43:L47"/>
    <mergeCell ref="L16:L20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2011-01-29T16:06:52Z</cp:lastPrinted>
  <dcterms:created xsi:type="dcterms:W3CDTF">2000-08-03T20:00:07Z</dcterms:created>
  <dcterms:modified xsi:type="dcterms:W3CDTF">2011-01-29T16:10:03Z</dcterms:modified>
  <cp:category/>
  <cp:version/>
  <cp:contentType/>
  <cp:contentStatus/>
</cp:coreProperties>
</file>