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8436" activeTab="0"/>
  </bookViews>
  <sheets>
    <sheet name="Districtfinale" sheetId="1" r:id="rId1"/>
  </sheets>
  <definedNames>
    <definedName name="_xlnm.Print_Area" localSheetId="0">'Districtfinale'!$A$1:$L$67</definedName>
  </definedNames>
  <calcPr fullCalcOnLoad="1"/>
</workbook>
</file>

<file path=xl/sharedStrings.xml><?xml version="1.0" encoding="utf-8"?>
<sst xmlns="http://schemas.openxmlformats.org/spreadsheetml/2006/main" count="114" uniqueCount="33">
  <si>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</si>
  <si>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</si>
  <si>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</si>
  <si>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</si>
  <si>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</si>
  <si>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</si>
  <si>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</si>
  <si>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</si>
  <si>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</si>
  <si>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</si>
  <si>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</si>
  <si>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</si>
  <si>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>Formaat: 2,10m</t>
  </si>
  <si>
    <t>2,30M</t>
  </si>
  <si>
    <t xml:space="preserve">   Gemiddelde :</t>
  </si>
  <si>
    <t>Club: BC Kon. De Gildevrienden (KGV)</t>
  </si>
  <si>
    <t>BC Kon. De Gildevrienden (KGV)</t>
  </si>
  <si>
    <t>VAN MUYLEM NORBERT</t>
  </si>
  <si>
    <t>VAN MEIRVENNE NESTOR</t>
  </si>
  <si>
    <t>VAN MELE FRANKY</t>
  </si>
  <si>
    <t>LABIE DIRK</t>
  </si>
  <si>
    <t>BC Kon. Sint- Niklase B.A.(KSNBA)</t>
  </si>
  <si>
    <t>BC Kon. De Ster Ninove (DSN)</t>
  </si>
  <si>
    <t>BC Kon. Ons Huis Geraads. (OHG)</t>
  </si>
  <si>
    <t>Labie Dirk</t>
  </si>
  <si>
    <t>Maes Georges</t>
  </si>
  <si>
    <t>Van Meirvenne Nestor</t>
  </si>
  <si>
    <t>Van Mele Franky</t>
  </si>
  <si>
    <t>Van Muylem Norbert</t>
  </si>
  <si>
    <t>Raes Wim</t>
  </si>
  <si>
    <t>RAES WIM (NS)</t>
  </si>
  <si>
    <t>MAES GEORGES</t>
  </si>
  <si>
    <t xml:space="preserve">Datum: 15.10.2011 en 16.10.2011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</si>
</sst>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7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172" fontId="6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2674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interdistrictsfinale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383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19375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66"/>
  <sheetViews>
    <sheetView tabSelected="1" zoomScaleSheetLayoutView="100" zoomScalePageLayoutView="0" workbookViewId="0" topLeftCell="A1">
      <selection activeCell="P50" sqref="P50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1.0039062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7" t="s">
        <v>10</v>
      </c>
      <c r="B9" s="58"/>
      <c r="C9" s="58"/>
      <c r="D9" s="35">
        <v>70</v>
      </c>
      <c r="E9" s="27"/>
      <c r="F9" s="36" t="s">
        <v>14</v>
      </c>
      <c r="G9" s="37"/>
      <c r="H9" s="44">
        <v>3.19</v>
      </c>
      <c r="I9" s="38"/>
      <c r="J9" s="38" t="s">
        <v>11</v>
      </c>
      <c r="K9" s="39">
        <v>4.1</v>
      </c>
      <c r="L9" s="4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32</v>
      </c>
      <c r="B11" s="7"/>
      <c r="D11" s="8"/>
      <c r="E11" s="9"/>
      <c r="F11" s="9" t="s">
        <v>15</v>
      </c>
      <c r="G11" s="9"/>
      <c r="H11" s="9"/>
      <c r="I11" s="10"/>
      <c r="J11" s="10"/>
      <c r="K11" s="6"/>
      <c r="L11" s="11" t="s">
        <v>12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34" t="s">
        <v>0</v>
      </c>
      <c r="B13" s="19" t="s">
        <v>17</v>
      </c>
      <c r="C13" s="19"/>
      <c r="D13" s="19"/>
      <c r="E13" s="19"/>
      <c r="F13" s="20" t="s">
        <v>1</v>
      </c>
      <c r="G13" s="19" t="s">
        <v>22</v>
      </c>
      <c r="H13" s="42"/>
      <c r="I13" s="43"/>
      <c r="J13" s="43"/>
      <c r="K13" s="22" t="s">
        <v>2</v>
      </c>
      <c r="L13" s="19">
        <v>4348</v>
      </c>
    </row>
    <row r="14" spans="3:12" ht="12.75">
      <c r="C14" s="21"/>
      <c r="F14" s="23" t="s">
        <v>4</v>
      </c>
      <c r="G14" s="23" t="s">
        <v>5</v>
      </c>
      <c r="H14" s="23" t="s">
        <v>6</v>
      </c>
      <c r="I14" s="24" t="s">
        <v>7</v>
      </c>
      <c r="J14" s="24" t="s">
        <v>13</v>
      </c>
      <c r="K14" s="23" t="s">
        <v>8</v>
      </c>
      <c r="L14" s="23" t="s">
        <v>9</v>
      </c>
    </row>
    <row r="15" spans="2:12" ht="12.75" customHeight="1">
      <c r="B15" s="25">
        <v>1</v>
      </c>
      <c r="C15" s="26" t="s">
        <v>29</v>
      </c>
      <c r="D15" s="27"/>
      <c r="E15" s="28" t="str">
        <f>IF(I15&lt;H9,"OG",IF(I15&gt;=K9,"PROM","MG"))</f>
        <v>OG</v>
      </c>
      <c r="F15" s="25">
        <v>2</v>
      </c>
      <c r="G15" s="25">
        <v>70</v>
      </c>
      <c r="H15" s="25">
        <v>22</v>
      </c>
      <c r="I15" s="45">
        <f aca="true" t="shared" si="0" ref="I15:I20">ROUNDDOWN(G15/H15,2)</f>
        <v>3.18</v>
      </c>
      <c r="J15" s="46">
        <f aca="true" t="shared" si="1" ref="J15:J20">TRUNC(I15*7/8,2)</f>
        <v>2.78</v>
      </c>
      <c r="K15" s="25">
        <v>16</v>
      </c>
      <c r="L15" s="53">
        <v>1</v>
      </c>
    </row>
    <row r="16" spans="2:12" ht="12.75" customHeight="1">
      <c r="B16" s="25">
        <v>2</v>
      </c>
      <c r="C16" s="26" t="s">
        <v>27</v>
      </c>
      <c r="D16" s="27"/>
      <c r="E16" s="28" t="str">
        <f>IF(I16&lt;H9,"OG",IF(I16&gt;=K9,"PROM","MG"))</f>
        <v>MG</v>
      </c>
      <c r="F16" s="25">
        <v>2</v>
      </c>
      <c r="G16" s="25">
        <v>70</v>
      </c>
      <c r="H16" s="25">
        <v>21</v>
      </c>
      <c r="I16" s="45">
        <f t="shared" si="0"/>
        <v>3.33</v>
      </c>
      <c r="J16" s="46">
        <f t="shared" si="1"/>
        <v>2.91</v>
      </c>
      <c r="K16" s="25">
        <v>13</v>
      </c>
      <c r="L16" s="54"/>
    </row>
    <row r="17" spans="2:12" ht="12.75" customHeight="1">
      <c r="B17" s="25">
        <v>3</v>
      </c>
      <c r="C17" s="26" t="s">
        <v>24</v>
      </c>
      <c r="D17" s="27"/>
      <c r="E17" s="28" t="str">
        <f>IF(I17&lt;H9,"OG",IF(I17&gt;=K9,"PROM","MG"))</f>
        <v>OG</v>
      </c>
      <c r="F17" s="25">
        <v>0</v>
      </c>
      <c r="G17" s="25">
        <v>44</v>
      </c>
      <c r="H17" s="25">
        <v>20</v>
      </c>
      <c r="I17" s="45">
        <f t="shared" si="0"/>
        <v>2.2</v>
      </c>
      <c r="J17" s="46">
        <f t="shared" si="1"/>
        <v>1.92</v>
      </c>
      <c r="K17" s="25">
        <v>11</v>
      </c>
      <c r="L17" s="54"/>
    </row>
    <row r="18" spans="1:12" ht="12.75" customHeight="1">
      <c r="A18" s="41"/>
      <c r="B18" s="25">
        <v>4</v>
      </c>
      <c r="C18" s="26" t="s">
        <v>25</v>
      </c>
      <c r="D18" s="27"/>
      <c r="E18" s="28" t="str">
        <f>IF(I18&lt;H9,"OG",IF(I18&gt;=K9,"PROM","MG"))</f>
        <v>MG</v>
      </c>
      <c r="F18" s="25">
        <v>2</v>
      </c>
      <c r="G18" s="25">
        <v>70</v>
      </c>
      <c r="H18" s="25">
        <v>20</v>
      </c>
      <c r="I18" s="45">
        <f t="shared" si="0"/>
        <v>3.5</v>
      </c>
      <c r="J18" s="46">
        <f t="shared" si="1"/>
        <v>3.06</v>
      </c>
      <c r="K18" s="25">
        <v>16</v>
      </c>
      <c r="L18" s="54"/>
    </row>
    <row r="19" spans="1:12" ht="12.75" customHeight="1">
      <c r="A19" s="41"/>
      <c r="B19" s="25">
        <v>5</v>
      </c>
      <c r="C19" s="26" t="s">
        <v>26</v>
      </c>
      <c r="D19" s="27"/>
      <c r="E19" s="28" t="str">
        <f>IF(I19&lt;H9,"OG",IF(I19&gt;=K9,"PROM","MG"))</f>
        <v>PROM</v>
      </c>
      <c r="F19" s="25">
        <v>2</v>
      </c>
      <c r="G19" s="25">
        <v>70</v>
      </c>
      <c r="H19" s="25">
        <v>17</v>
      </c>
      <c r="I19" s="45">
        <f t="shared" si="0"/>
        <v>4.11</v>
      </c>
      <c r="J19" s="46">
        <f t="shared" si="1"/>
        <v>3.59</v>
      </c>
      <c r="K19" s="25">
        <v>16</v>
      </c>
      <c r="L19" s="54"/>
    </row>
    <row r="20" spans="1:13" ht="12.75" customHeight="1">
      <c r="A20" s="18"/>
      <c r="B20" s="29"/>
      <c r="C20" s="18" t="str">
        <f>IF(I20&lt;H9,"OG",IF(I20&gt;=K9,"PROM","MG"))</f>
        <v>MG</v>
      </c>
      <c r="D20" s="30"/>
      <c r="E20" s="31" t="s">
        <v>3</v>
      </c>
      <c r="F20" s="32">
        <f>SUM(F15:F19)</f>
        <v>8</v>
      </c>
      <c r="G20" s="32">
        <f>SUM(G15:G19)</f>
        <v>324</v>
      </c>
      <c r="H20" s="32">
        <f>SUM(H15:H19)</f>
        <v>100</v>
      </c>
      <c r="I20" s="59">
        <f t="shared" si="0"/>
        <v>3.24</v>
      </c>
      <c r="J20" s="60">
        <f t="shared" si="1"/>
        <v>2.83</v>
      </c>
      <c r="K20" s="32">
        <f>MAX(K15:K19)</f>
        <v>16</v>
      </c>
      <c r="L20" s="55"/>
      <c r="M20" s="3"/>
    </row>
    <row r="21" spans="1:13" ht="7.5" customHeight="1" thickBot="1">
      <c r="A21" s="14"/>
      <c r="B21" s="3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34" t="s">
        <v>0</v>
      </c>
      <c r="B22" s="19" t="s">
        <v>20</v>
      </c>
      <c r="C22" s="19"/>
      <c r="D22" s="19"/>
      <c r="E22" s="19"/>
      <c r="F22" s="20" t="s">
        <v>1</v>
      </c>
      <c r="G22" s="19" t="s">
        <v>23</v>
      </c>
      <c r="H22" s="42"/>
      <c r="I22" s="43"/>
      <c r="J22" s="43"/>
      <c r="K22" s="22" t="s">
        <v>2</v>
      </c>
      <c r="L22" s="19">
        <v>4359</v>
      </c>
    </row>
    <row r="23" spans="3:12" ht="12.75" customHeight="1">
      <c r="C23" s="21"/>
      <c r="F23" s="23" t="s">
        <v>4</v>
      </c>
      <c r="G23" s="23" t="s">
        <v>5</v>
      </c>
      <c r="H23" s="23" t="s">
        <v>6</v>
      </c>
      <c r="I23" s="24" t="s">
        <v>7</v>
      </c>
      <c r="J23" s="24" t="s">
        <v>13</v>
      </c>
      <c r="K23" s="23" t="s">
        <v>8</v>
      </c>
      <c r="L23" s="23" t="s">
        <v>9</v>
      </c>
    </row>
    <row r="24" spans="2:12" ht="12.75" customHeight="1">
      <c r="B24" s="25">
        <v>1</v>
      </c>
      <c r="C24" s="26" t="s">
        <v>25</v>
      </c>
      <c r="D24" s="27"/>
      <c r="E24" s="28" t="str">
        <f>IF(I24&lt;H9,"OG",IF(I24&gt;=K9,"PROM","MG"))</f>
        <v>MG</v>
      </c>
      <c r="F24" s="25">
        <v>2</v>
      </c>
      <c r="G24" s="25">
        <v>70</v>
      </c>
      <c r="H24" s="25">
        <v>21</v>
      </c>
      <c r="I24" s="45">
        <f aca="true" t="shared" si="2" ref="I24:I29">ROUNDDOWN(G24/H24,2)</f>
        <v>3.33</v>
      </c>
      <c r="J24" s="46">
        <f aca="true" t="shared" si="3" ref="J24:J29">TRUNC(I24*7/8,2)</f>
        <v>2.91</v>
      </c>
      <c r="K24" s="25">
        <v>12</v>
      </c>
      <c r="L24" s="53">
        <v>2</v>
      </c>
    </row>
    <row r="25" spans="2:12" ht="12.75" customHeight="1">
      <c r="B25" s="25">
        <v>2</v>
      </c>
      <c r="C25" s="26" t="s">
        <v>29</v>
      </c>
      <c r="D25" s="27"/>
      <c r="E25" s="28" t="str">
        <f>IF(I25&lt;H9,"OG",IF(I25&gt;=K9,"PROM","MG"))</f>
        <v>OG</v>
      </c>
      <c r="F25" s="25">
        <v>0</v>
      </c>
      <c r="G25" s="25">
        <v>52</v>
      </c>
      <c r="H25" s="25">
        <v>21</v>
      </c>
      <c r="I25" s="45">
        <f t="shared" si="2"/>
        <v>2.47</v>
      </c>
      <c r="J25" s="46">
        <f t="shared" si="3"/>
        <v>2.16</v>
      </c>
      <c r="K25" s="25">
        <v>9</v>
      </c>
      <c r="L25" s="54"/>
    </row>
    <row r="26" spans="2:12" ht="12.75" customHeight="1">
      <c r="B26" s="25">
        <v>3</v>
      </c>
      <c r="C26" s="26" t="s">
        <v>28</v>
      </c>
      <c r="D26" s="27"/>
      <c r="E26" s="28" t="str">
        <f>IF(I26&lt;H9,"OG",IF(I26&gt;=K9,"PROM","MG"))</f>
        <v>MG</v>
      </c>
      <c r="F26" s="25">
        <v>2</v>
      </c>
      <c r="G26" s="25">
        <v>70</v>
      </c>
      <c r="H26" s="25">
        <v>20</v>
      </c>
      <c r="I26" s="45">
        <f t="shared" si="2"/>
        <v>3.5</v>
      </c>
      <c r="J26" s="46">
        <f t="shared" si="3"/>
        <v>3.06</v>
      </c>
      <c r="K26" s="25">
        <v>18</v>
      </c>
      <c r="L26" s="54"/>
    </row>
    <row r="27" spans="1:12" ht="12.75" customHeight="1">
      <c r="A27" s="41"/>
      <c r="B27" s="25">
        <v>4</v>
      </c>
      <c r="C27" s="26" t="s">
        <v>26</v>
      </c>
      <c r="D27" s="27"/>
      <c r="E27" s="28" t="str">
        <f>IF(I27&lt;H9,"OG",IF(I27&gt;=K9,"PROM","MG"))</f>
        <v>MG</v>
      </c>
      <c r="F27" s="25">
        <v>1</v>
      </c>
      <c r="G27" s="25">
        <v>70</v>
      </c>
      <c r="H27" s="25">
        <v>21</v>
      </c>
      <c r="I27" s="45">
        <f t="shared" si="2"/>
        <v>3.33</v>
      </c>
      <c r="J27" s="46">
        <f t="shared" si="3"/>
        <v>2.91</v>
      </c>
      <c r="K27" s="25">
        <v>14</v>
      </c>
      <c r="L27" s="54"/>
    </row>
    <row r="28" spans="1:14" ht="12.75" customHeight="1">
      <c r="A28" s="41"/>
      <c r="B28" s="25">
        <v>5</v>
      </c>
      <c r="C28" s="26" t="s">
        <v>27</v>
      </c>
      <c r="D28" s="27"/>
      <c r="E28" s="28" t="str">
        <f>IF(I28&lt;H9,"OG",IF(I28&gt;=K9,"PROM","MG"))</f>
        <v>OG</v>
      </c>
      <c r="F28" s="25">
        <v>2</v>
      </c>
      <c r="G28" s="25">
        <v>70</v>
      </c>
      <c r="H28" s="25">
        <v>30</v>
      </c>
      <c r="I28" s="45">
        <f t="shared" si="2"/>
        <v>2.33</v>
      </c>
      <c r="J28" s="46">
        <f t="shared" si="3"/>
        <v>2.03</v>
      </c>
      <c r="K28" s="25">
        <v>10</v>
      </c>
      <c r="L28" s="54"/>
      <c r="N28" s="18"/>
    </row>
    <row r="29" spans="1:13" ht="12.75" customHeight="1">
      <c r="A29" s="18"/>
      <c r="B29" s="29"/>
      <c r="C29" s="18" t="str">
        <f>IF(I29&lt;H9,"OG",IF(I29&gt;=K9,"PROM","MG"))</f>
        <v>OG</v>
      </c>
      <c r="D29" s="30"/>
      <c r="E29" s="31" t="s">
        <v>3</v>
      </c>
      <c r="F29" s="32">
        <f>SUM(F24:F28)</f>
        <v>7</v>
      </c>
      <c r="G29" s="32">
        <f>SUM(G24:G28)</f>
        <v>332</v>
      </c>
      <c r="H29" s="32">
        <f>SUM(H24:H28)</f>
        <v>113</v>
      </c>
      <c r="I29" s="59">
        <f t="shared" si="2"/>
        <v>2.93</v>
      </c>
      <c r="J29" s="60">
        <f t="shared" si="3"/>
        <v>2.56</v>
      </c>
      <c r="K29" s="32">
        <f>MAX(K24:K28)</f>
        <v>18</v>
      </c>
      <c r="L29" s="55"/>
      <c r="M29" s="18"/>
    </row>
    <row r="30" spans="1:13" ht="7.5" customHeight="1" thickBot="1">
      <c r="A30" s="18"/>
      <c r="B30" s="29"/>
      <c r="C30" s="18"/>
      <c r="D30" s="30"/>
      <c r="E30" s="21"/>
      <c r="F30" s="47"/>
      <c r="G30" s="47"/>
      <c r="H30" s="47"/>
      <c r="I30" s="48"/>
      <c r="J30" s="48"/>
      <c r="K30" s="47"/>
      <c r="L30" s="49"/>
      <c r="M30" s="18"/>
    </row>
    <row r="31" spans="1:12" ht="12.75" customHeight="1">
      <c r="A31" s="34" t="s">
        <v>0</v>
      </c>
      <c r="B31" s="19" t="s">
        <v>18</v>
      </c>
      <c r="C31" s="19"/>
      <c r="D31" s="19"/>
      <c r="E31" s="19"/>
      <c r="F31" s="20" t="s">
        <v>1</v>
      </c>
      <c r="G31" s="19" t="s">
        <v>16</v>
      </c>
      <c r="H31" s="42"/>
      <c r="I31" s="43"/>
      <c r="J31" s="43"/>
      <c r="K31" s="22" t="s">
        <v>2</v>
      </c>
      <c r="L31" s="19">
        <v>8870</v>
      </c>
    </row>
    <row r="32" spans="3:12" ht="12.75" customHeight="1">
      <c r="C32" s="21"/>
      <c r="F32" s="23" t="s">
        <v>4</v>
      </c>
      <c r="G32" s="23" t="s">
        <v>5</v>
      </c>
      <c r="H32" s="23" t="s">
        <v>6</v>
      </c>
      <c r="I32" s="24" t="s">
        <v>7</v>
      </c>
      <c r="J32" s="24" t="s">
        <v>13</v>
      </c>
      <c r="K32" s="23" t="s">
        <v>8</v>
      </c>
      <c r="L32" s="23" t="s">
        <v>9</v>
      </c>
    </row>
    <row r="33" spans="2:12" ht="12.75" customHeight="1">
      <c r="B33" s="25">
        <v>1</v>
      </c>
      <c r="C33" s="26" t="s">
        <v>27</v>
      </c>
      <c r="D33" s="27"/>
      <c r="E33" s="28" t="str">
        <f>IF(I33&lt;H9,"OG",IF(I33&gt;=K9,"PROM","MG"))</f>
        <v>OG</v>
      </c>
      <c r="F33" s="25">
        <v>1</v>
      </c>
      <c r="G33" s="25">
        <v>70</v>
      </c>
      <c r="H33" s="25">
        <v>22</v>
      </c>
      <c r="I33" s="45">
        <f aca="true" t="shared" si="4" ref="I33:I38">ROUNDDOWN(G33/H33,2)</f>
        <v>3.18</v>
      </c>
      <c r="J33" s="46">
        <f aca="true" t="shared" si="5" ref="J33:J38">TRUNC(I33*7/8,2)</f>
        <v>2.78</v>
      </c>
      <c r="K33" s="25">
        <v>13</v>
      </c>
      <c r="L33" s="53">
        <v>3</v>
      </c>
    </row>
    <row r="34" spans="2:12" ht="12.75" customHeight="1">
      <c r="B34" s="25">
        <v>2</v>
      </c>
      <c r="C34" s="26" t="s">
        <v>25</v>
      </c>
      <c r="D34" s="27"/>
      <c r="E34" s="28" t="str">
        <f>IF(I34&lt;H9,"OG",IF(I34&gt;=K9,"PROM","MG"))</f>
        <v>OG</v>
      </c>
      <c r="F34" s="25">
        <v>2</v>
      </c>
      <c r="G34" s="25">
        <v>70</v>
      </c>
      <c r="H34" s="25">
        <v>29</v>
      </c>
      <c r="I34" s="45">
        <f t="shared" si="4"/>
        <v>2.41</v>
      </c>
      <c r="J34" s="46">
        <f t="shared" si="5"/>
        <v>2.1</v>
      </c>
      <c r="K34" s="25">
        <v>9</v>
      </c>
      <c r="L34" s="54"/>
    </row>
    <row r="35" spans="2:12" ht="12.75" customHeight="1">
      <c r="B35" s="25">
        <v>3</v>
      </c>
      <c r="C35" s="26" t="s">
        <v>29</v>
      </c>
      <c r="D35" s="27"/>
      <c r="E35" s="28" t="str">
        <f>IF(I35&lt;H9,"OG",IF(I35&gt;=K9,"PROM","MG"))</f>
        <v>MG</v>
      </c>
      <c r="F35" s="25">
        <v>2</v>
      </c>
      <c r="G35" s="25">
        <v>70</v>
      </c>
      <c r="H35" s="25">
        <v>20</v>
      </c>
      <c r="I35" s="45">
        <f t="shared" si="4"/>
        <v>3.5</v>
      </c>
      <c r="J35" s="46">
        <f t="shared" si="5"/>
        <v>3.06</v>
      </c>
      <c r="K35" s="25">
        <v>10</v>
      </c>
      <c r="L35" s="54"/>
    </row>
    <row r="36" spans="1:12" ht="12.75" customHeight="1">
      <c r="A36" s="41"/>
      <c r="B36" s="25">
        <v>4</v>
      </c>
      <c r="C36" s="26" t="s">
        <v>24</v>
      </c>
      <c r="D36" s="27"/>
      <c r="E36" s="28" t="str">
        <f>IF(I36&lt;H9,"OG",IF(I36&gt;=K9,"PROM","MG"))</f>
        <v>MG</v>
      </c>
      <c r="F36" s="25">
        <v>1</v>
      </c>
      <c r="G36" s="25">
        <v>70</v>
      </c>
      <c r="H36" s="25">
        <v>21</v>
      </c>
      <c r="I36" s="45">
        <f t="shared" si="4"/>
        <v>3.33</v>
      </c>
      <c r="J36" s="46">
        <f t="shared" si="5"/>
        <v>2.91</v>
      </c>
      <c r="K36" s="25">
        <v>18</v>
      </c>
      <c r="L36" s="54"/>
    </row>
    <row r="37" spans="1:13" ht="12.75" customHeight="1">
      <c r="A37" s="41"/>
      <c r="B37" s="25">
        <v>5</v>
      </c>
      <c r="C37" s="26" t="s">
        <v>28</v>
      </c>
      <c r="D37" s="27"/>
      <c r="E37" s="28" t="str">
        <f>IF(I37&lt;H9,"OG",IF(I37&gt;=K9,"PROM","MG"))</f>
        <v>OG</v>
      </c>
      <c r="F37" s="25">
        <v>0</v>
      </c>
      <c r="G37" s="25">
        <v>46</v>
      </c>
      <c r="H37" s="25">
        <v>17</v>
      </c>
      <c r="I37" s="45">
        <f t="shared" si="4"/>
        <v>2.7</v>
      </c>
      <c r="J37" s="46">
        <f t="shared" si="5"/>
        <v>2.36</v>
      </c>
      <c r="K37" s="25">
        <v>11</v>
      </c>
      <c r="L37" s="54"/>
      <c r="M37" s="3"/>
    </row>
    <row r="38" spans="1:13" ht="12.75" customHeight="1" thickBot="1">
      <c r="A38" s="18"/>
      <c r="B38" s="29"/>
      <c r="C38" s="18" t="str">
        <f>IF(I38&lt;H9,"OG",IF(I38&gt;=K9,"PROM","MG"))</f>
        <v>OG</v>
      </c>
      <c r="D38" s="30"/>
      <c r="E38" s="31" t="s">
        <v>3</v>
      </c>
      <c r="F38" s="32">
        <f>SUM(F33:F37)</f>
        <v>6</v>
      </c>
      <c r="G38" s="32">
        <f>SUM(G33:G37)</f>
        <v>326</v>
      </c>
      <c r="H38" s="32">
        <f>SUM(H33:H37)</f>
        <v>109</v>
      </c>
      <c r="I38" s="59">
        <f t="shared" si="4"/>
        <v>2.99</v>
      </c>
      <c r="J38" s="60">
        <f t="shared" si="5"/>
        <v>2.61</v>
      </c>
      <c r="K38" s="32">
        <f>MAX(K33:K37)</f>
        <v>18</v>
      </c>
      <c r="L38" s="56"/>
      <c r="M38" s="18"/>
    </row>
    <row r="39" spans="1:13" ht="7.5" customHeight="1" thickBot="1">
      <c r="A39" s="18"/>
      <c r="B39" s="29"/>
      <c r="C39" s="18"/>
      <c r="D39" s="30"/>
      <c r="E39" s="21"/>
      <c r="F39" s="47"/>
      <c r="G39" s="47"/>
      <c r="H39" s="47"/>
      <c r="I39" s="48"/>
      <c r="J39" s="48"/>
      <c r="K39" s="47"/>
      <c r="L39" s="50"/>
      <c r="M39" s="18"/>
    </row>
    <row r="40" spans="1:12" ht="12.75" customHeight="1">
      <c r="A40" s="34" t="s">
        <v>0</v>
      </c>
      <c r="B40" s="19" t="s">
        <v>19</v>
      </c>
      <c r="C40" s="19"/>
      <c r="D40" s="19"/>
      <c r="E40" s="19"/>
      <c r="F40" s="20" t="s">
        <v>1</v>
      </c>
      <c r="G40" s="19" t="s">
        <v>16</v>
      </c>
      <c r="H40" s="42"/>
      <c r="I40" s="43"/>
      <c r="J40" s="43"/>
      <c r="K40" s="22" t="s">
        <v>2</v>
      </c>
      <c r="L40" s="19">
        <v>5229</v>
      </c>
    </row>
    <row r="41" spans="3:12" ht="12.75">
      <c r="C41" s="21"/>
      <c r="F41" s="23" t="s">
        <v>4</v>
      </c>
      <c r="G41" s="23" t="s">
        <v>5</v>
      </c>
      <c r="H41" s="23" t="s">
        <v>6</v>
      </c>
      <c r="I41" s="24" t="s">
        <v>7</v>
      </c>
      <c r="J41" s="24" t="s">
        <v>13</v>
      </c>
      <c r="K41" s="23" t="s">
        <v>8</v>
      </c>
      <c r="L41" s="23" t="s">
        <v>9</v>
      </c>
    </row>
    <row r="42" spans="2:12" ht="12.75" customHeight="1">
      <c r="B42" s="25">
        <v>1</v>
      </c>
      <c r="C42" s="26" t="s">
        <v>26</v>
      </c>
      <c r="D42" s="27"/>
      <c r="E42" s="28" t="str">
        <f>IF(I42&lt;H9,"OG",IF(I42&gt;=K9,"PROM","MG"))</f>
        <v>OG</v>
      </c>
      <c r="F42" s="25">
        <v>1</v>
      </c>
      <c r="G42" s="25">
        <v>70</v>
      </c>
      <c r="H42" s="25">
        <v>22</v>
      </c>
      <c r="I42" s="45">
        <f aca="true" t="shared" si="6" ref="I42:I47">ROUNDDOWN(G42/H42,2)</f>
        <v>3.18</v>
      </c>
      <c r="J42" s="46">
        <f aca="true" t="shared" si="7" ref="J42:J47">TRUNC(I42*7/8,2)</f>
        <v>2.78</v>
      </c>
      <c r="K42" s="25">
        <v>9</v>
      </c>
      <c r="L42" s="53">
        <v>4</v>
      </c>
    </row>
    <row r="43" spans="2:12" ht="12.75" customHeight="1">
      <c r="B43" s="25">
        <v>2</v>
      </c>
      <c r="C43" s="26" t="s">
        <v>28</v>
      </c>
      <c r="D43" s="27"/>
      <c r="E43" s="28" t="str">
        <f>IF(I43&lt;H9,"OG",IF(I43&gt;=K9,"PROM","MG"))</f>
        <v>OG</v>
      </c>
      <c r="F43" s="25">
        <v>0</v>
      </c>
      <c r="G43" s="25">
        <v>64</v>
      </c>
      <c r="H43" s="25">
        <v>21</v>
      </c>
      <c r="I43" s="45">
        <f t="shared" si="6"/>
        <v>3.04</v>
      </c>
      <c r="J43" s="46">
        <f t="shared" si="7"/>
        <v>2.66</v>
      </c>
      <c r="K43" s="25">
        <v>18</v>
      </c>
      <c r="L43" s="54"/>
    </row>
    <row r="44" spans="2:12" ht="12.75" customHeight="1">
      <c r="B44" s="25">
        <v>3</v>
      </c>
      <c r="C44" s="26" t="s">
        <v>25</v>
      </c>
      <c r="D44" s="27"/>
      <c r="E44" s="28" t="str">
        <f>IF(I44&lt;H9,"OG",IF(I44&gt;=K9,"PROM","MG"))</f>
        <v>OG</v>
      </c>
      <c r="F44" s="25">
        <v>2</v>
      </c>
      <c r="G44" s="25">
        <v>70</v>
      </c>
      <c r="H44" s="25">
        <v>26</v>
      </c>
      <c r="I44" s="45">
        <f t="shared" si="6"/>
        <v>2.69</v>
      </c>
      <c r="J44" s="46">
        <f t="shared" si="7"/>
        <v>2.35</v>
      </c>
      <c r="K44" s="25">
        <v>22</v>
      </c>
      <c r="L44" s="54"/>
    </row>
    <row r="45" spans="1:12" ht="12.75" customHeight="1">
      <c r="A45" s="41"/>
      <c r="B45" s="25">
        <v>4</v>
      </c>
      <c r="C45" s="26" t="s">
        <v>29</v>
      </c>
      <c r="D45" s="27"/>
      <c r="E45" s="28" t="str">
        <f>IF(I45&lt;H9,"OG",IF(I45&gt;=K9,"PROM","MG"))</f>
        <v>OG</v>
      </c>
      <c r="F45" s="25">
        <v>2</v>
      </c>
      <c r="G45" s="25">
        <v>70</v>
      </c>
      <c r="H45" s="25">
        <v>24</v>
      </c>
      <c r="I45" s="45">
        <f t="shared" si="6"/>
        <v>2.91</v>
      </c>
      <c r="J45" s="46">
        <f t="shared" si="7"/>
        <v>2.54</v>
      </c>
      <c r="K45" s="25">
        <v>14</v>
      </c>
      <c r="L45" s="54"/>
    </row>
    <row r="46" spans="1:12" ht="12.75" customHeight="1">
      <c r="A46" s="41"/>
      <c r="B46" s="25">
        <v>5</v>
      </c>
      <c r="C46" s="26" t="s">
        <v>24</v>
      </c>
      <c r="D46" s="27"/>
      <c r="E46" s="28" t="str">
        <f>IF(I46&lt;H9,"OG",IF(I46&gt;=K9,"PROM","MG"))</f>
        <v>OG</v>
      </c>
      <c r="F46" s="25">
        <v>0</v>
      </c>
      <c r="G46" s="25">
        <v>59</v>
      </c>
      <c r="H46" s="25">
        <v>30</v>
      </c>
      <c r="I46" s="45">
        <f t="shared" si="6"/>
        <v>1.96</v>
      </c>
      <c r="J46" s="46">
        <f t="shared" si="7"/>
        <v>1.71</v>
      </c>
      <c r="K46" s="25">
        <v>8</v>
      </c>
      <c r="L46" s="54"/>
    </row>
    <row r="47" spans="1:12" ht="12.75">
      <c r="A47" s="18"/>
      <c r="B47" s="29"/>
      <c r="C47" s="18" t="str">
        <f>IF(I47&lt;H9,"OG",IF(I47&gt;=K9,"PROM","MG"))</f>
        <v>OG</v>
      </c>
      <c r="D47" s="30"/>
      <c r="E47" s="31" t="s">
        <v>3</v>
      </c>
      <c r="F47" s="32">
        <f>SUM(F42:F46)</f>
        <v>5</v>
      </c>
      <c r="G47" s="32">
        <f>SUM(G42:G46)</f>
        <v>333</v>
      </c>
      <c r="H47" s="32">
        <f>SUM(H42:H46)</f>
        <v>123</v>
      </c>
      <c r="I47" s="59">
        <f t="shared" si="6"/>
        <v>2.7</v>
      </c>
      <c r="J47" s="60">
        <f t="shared" si="7"/>
        <v>2.36</v>
      </c>
      <c r="K47" s="32">
        <f>MAX(K42:K46)</f>
        <v>22</v>
      </c>
      <c r="L47" s="55"/>
    </row>
    <row r="48" spans="1:12" ht="7.5" customHeight="1" thickBot="1">
      <c r="A48" s="18"/>
      <c r="B48" s="29"/>
      <c r="C48" s="18"/>
      <c r="D48" s="30"/>
      <c r="E48" s="21"/>
      <c r="F48" s="47"/>
      <c r="G48" s="47"/>
      <c r="H48" s="47"/>
      <c r="I48" s="48"/>
      <c r="J48" s="48"/>
      <c r="K48" s="47"/>
      <c r="L48" s="49"/>
    </row>
    <row r="49" spans="1:12" ht="12.75">
      <c r="A49" s="34" t="s">
        <v>0</v>
      </c>
      <c r="B49" s="19" t="s">
        <v>30</v>
      </c>
      <c r="C49" s="19"/>
      <c r="D49" s="19"/>
      <c r="E49" s="19"/>
      <c r="F49" s="20" t="s">
        <v>1</v>
      </c>
      <c r="G49" s="19" t="s">
        <v>21</v>
      </c>
      <c r="H49" s="42"/>
      <c r="I49" s="43"/>
      <c r="J49" s="43"/>
      <c r="K49" s="22" t="s">
        <v>2</v>
      </c>
      <c r="L49" s="19">
        <v>8904</v>
      </c>
    </row>
    <row r="50" spans="3:12" ht="12.75">
      <c r="C50" s="21"/>
      <c r="F50" s="23" t="s">
        <v>4</v>
      </c>
      <c r="G50" s="23" t="s">
        <v>5</v>
      </c>
      <c r="H50" s="23" t="s">
        <v>6</v>
      </c>
      <c r="I50" s="24" t="s">
        <v>7</v>
      </c>
      <c r="J50" s="24" t="s">
        <v>13</v>
      </c>
      <c r="K50" s="23" t="s">
        <v>8</v>
      </c>
      <c r="L50" s="23" t="s">
        <v>9</v>
      </c>
    </row>
    <row r="51" spans="2:12" ht="12.75" customHeight="1">
      <c r="B51" s="25">
        <v>1</v>
      </c>
      <c r="C51" s="26" t="s">
        <v>28</v>
      </c>
      <c r="D51" s="27"/>
      <c r="E51" s="28" t="str">
        <f>IF(I51&lt;H9,"OG",IF(I51&gt;=K9,"PROM","MG"))</f>
        <v>OG</v>
      </c>
      <c r="F51" s="25">
        <v>0</v>
      </c>
      <c r="G51" s="25">
        <v>33</v>
      </c>
      <c r="H51" s="25">
        <v>22</v>
      </c>
      <c r="I51" s="45">
        <f aca="true" t="shared" si="8" ref="I51:I56">ROUNDDOWN(G51/H51,2)</f>
        <v>1.5</v>
      </c>
      <c r="J51" s="46">
        <f aca="true" t="shared" si="9" ref="J51:J56">TRUNC(I51*7/8,2)</f>
        <v>1.31</v>
      </c>
      <c r="K51" s="25">
        <v>9</v>
      </c>
      <c r="L51" s="53">
        <v>5</v>
      </c>
    </row>
    <row r="52" spans="2:12" ht="12.75" customHeight="1">
      <c r="B52" s="25">
        <v>2</v>
      </c>
      <c r="C52" s="26" t="s">
        <v>24</v>
      </c>
      <c r="D52" s="27"/>
      <c r="E52" s="28" t="str">
        <f>IF(I52&lt;H9,"OG",IF(I52&gt;=K9,"PROM","MG"))</f>
        <v>MG</v>
      </c>
      <c r="F52" s="25">
        <v>2</v>
      </c>
      <c r="G52" s="25">
        <v>70</v>
      </c>
      <c r="H52" s="25">
        <v>21</v>
      </c>
      <c r="I52" s="45">
        <f t="shared" si="8"/>
        <v>3.33</v>
      </c>
      <c r="J52" s="46">
        <f t="shared" si="9"/>
        <v>2.91</v>
      </c>
      <c r="K52" s="25">
        <v>22</v>
      </c>
      <c r="L52" s="54"/>
    </row>
    <row r="53" spans="2:12" ht="12.75" customHeight="1">
      <c r="B53" s="25">
        <v>3</v>
      </c>
      <c r="C53" s="26" t="s">
        <v>26</v>
      </c>
      <c r="D53" s="27"/>
      <c r="E53" s="28" t="str">
        <f>IF(I53&lt;H9,"OG",IF(I53&gt;=K9,"PROM","MG"))</f>
        <v>OG</v>
      </c>
      <c r="F53" s="25">
        <v>0</v>
      </c>
      <c r="G53" s="25">
        <v>61</v>
      </c>
      <c r="H53" s="25">
        <v>20</v>
      </c>
      <c r="I53" s="45">
        <f t="shared" si="8"/>
        <v>3.05</v>
      </c>
      <c r="J53" s="46">
        <f t="shared" si="9"/>
        <v>2.66</v>
      </c>
      <c r="K53" s="25">
        <v>12</v>
      </c>
      <c r="L53" s="54"/>
    </row>
    <row r="54" spans="1:12" ht="12.75" customHeight="1">
      <c r="A54" s="41"/>
      <c r="B54" s="25">
        <v>4</v>
      </c>
      <c r="C54" s="26" t="s">
        <v>27</v>
      </c>
      <c r="D54" s="27"/>
      <c r="E54" s="28" t="str">
        <f>IF(I54&lt;H9,"OG",IF(I54&gt;=K9,"PROM","MG"))</f>
        <v>OG</v>
      </c>
      <c r="F54" s="25">
        <v>0</v>
      </c>
      <c r="G54" s="25">
        <v>55</v>
      </c>
      <c r="H54" s="25">
        <v>24</v>
      </c>
      <c r="I54" s="45">
        <f t="shared" si="8"/>
        <v>2.29</v>
      </c>
      <c r="J54" s="46">
        <f t="shared" si="9"/>
        <v>2</v>
      </c>
      <c r="K54" s="25">
        <v>9</v>
      </c>
      <c r="L54" s="54"/>
    </row>
    <row r="55" spans="1:12" ht="12.75" customHeight="1">
      <c r="A55" s="41"/>
      <c r="B55" s="25">
        <v>5</v>
      </c>
      <c r="C55" s="26" t="s">
        <v>25</v>
      </c>
      <c r="D55" s="27"/>
      <c r="E55" s="28" t="str">
        <f>IF(I55&lt;H9,"OG",IF(I55&gt;=K9,"PROM","MG"))</f>
        <v>OG</v>
      </c>
      <c r="F55" s="25">
        <v>2</v>
      </c>
      <c r="G55" s="25">
        <v>70</v>
      </c>
      <c r="H55" s="25">
        <v>23</v>
      </c>
      <c r="I55" s="45">
        <f t="shared" si="8"/>
        <v>3.04</v>
      </c>
      <c r="J55" s="46">
        <f t="shared" si="9"/>
        <v>2.66</v>
      </c>
      <c r="K55" s="25">
        <v>13</v>
      </c>
      <c r="L55" s="54"/>
    </row>
    <row r="56" spans="1:12" ht="12.75">
      <c r="A56" s="18"/>
      <c r="B56" s="29"/>
      <c r="C56" s="18" t="str">
        <f>IF(I56&lt;H9,"OG",IF(I56&gt;=K9,"PROM","MG"))</f>
        <v>OG</v>
      </c>
      <c r="D56" s="30"/>
      <c r="E56" s="31" t="s">
        <v>3</v>
      </c>
      <c r="F56" s="32">
        <f>SUM(F51:F55)</f>
        <v>4</v>
      </c>
      <c r="G56" s="32">
        <f>SUM(G51:G55)</f>
        <v>289</v>
      </c>
      <c r="H56" s="32">
        <f>SUM(H51:H55)</f>
        <v>110</v>
      </c>
      <c r="I56" s="59">
        <f t="shared" si="8"/>
        <v>2.62</v>
      </c>
      <c r="J56" s="60">
        <f t="shared" si="9"/>
        <v>2.29</v>
      </c>
      <c r="K56" s="32">
        <f>MAX(K51:K55)</f>
        <v>22</v>
      </c>
      <c r="L56" s="55"/>
    </row>
    <row r="57" spans="1:12" ht="7.5" customHeight="1" thickBot="1">
      <c r="A57" s="14"/>
      <c r="B57" s="33"/>
      <c r="C57" s="14"/>
      <c r="D57" s="14"/>
      <c r="E57" s="14"/>
      <c r="F57" s="14"/>
      <c r="G57" s="14"/>
      <c r="H57" s="14"/>
      <c r="I57" s="17"/>
      <c r="J57" s="17"/>
      <c r="K57" s="14"/>
      <c r="L57" s="14">
        <v>5</v>
      </c>
    </row>
    <row r="58" spans="1:12" ht="12.75">
      <c r="A58" s="34" t="s">
        <v>0</v>
      </c>
      <c r="B58" s="19" t="s">
        <v>31</v>
      </c>
      <c r="C58" s="19"/>
      <c r="D58" s="19"/>
      <c r="E58" s="19"/>
      <c r="F58" s="20" t="s">
        <v>1</v>
      </c>
      <c r="G58" s="19" t="s">
        <v>16</v>
      </c>
      <c r="H58" s="42"/>
      <c r="I58" s="43"/>
      <c r="J58" s="43"/>
      <c r="K58" s="22" t="s">
        <v>2</v>
      </c>
      <c r="L58" s="19">
        <v>4866</v>
      </c>
    </row>
    <row r="59" spans="3:12" ht="12.75">
      <c r="C59" s="21"/>
      <c r="F59" s="23" t="s">
        <v>4</v>
      </c>
      <c r="G59" s="23" t="s">
        <v>5</v>
      </c>
      <c r="H59" s="23" t="s">
        <v>6</v>
      </c>
      <c r="I59" s="24" t="s">
        <v>7</v>
      </c>
      <c r="J59" s="24" t="s">
        <v>13</v>
      </c>
      <c r="K59" s="23" t="s">
        <v>8</v>
      </c>
      <c r="L59" s="23" t="s">
        <v>9</v>
      </c>
    </row>
    <row r="60" spans="2:12" ht="12.75" customHeight="1">
      <c r="B60" s="25">
        <v>1</v>
      </c>
      <c r="C60" s="26" t="s">
        <v>24</v>
      </c>
      <c r="D60" s="27"/>
      <c r="E60" s="28" t="str">
        <f>IF(I60&lt;H9,"OG",IF(I60&gt;=K9,"PROM","MG"))</f>
        <v>OG</v>
      </c>
      <c r="F60" s="25">
        <v>0</v>
      </c>
      <c r="G60" s="25">
        <v>46</v>
      </c>
      <c r="H60" s="25">
        <v>21</v>
      </c>
      <c r="I60" s="45">
        <f aca="true" t="shared" si="10" ref="I60:I65">ROUNDDOWN(G60/H60,2)</f>
        <v>2.19</v>
      </c>
      <c r="J60" s="46">
        <f aca="true" t="shared" si="11" ref="J60:J65">TRUNC(I60*7/8,2)</f>
        <v>1.91</v>
      </c>
      <c r="K60" s="25">
        <v>18</v>
      </c>
      <c r="L60" s="53">
        <v>6</v>
      </c>
    </row>
    <row r="61" spans="2:12" ht="12.75" customHeight="1">
      <c r="B61" s="25">
        <v>2</v>
      </c>
      <c r="C61" s="26" t="s">
        <v>26</v>
      </c>
      <c r="D61" s="27"/>
      <c r="E61" s="28" t="str">
        <f>IF(I61&lt;H9,"OG",IF(I61&gt;=K9,"PROM","MG"))</f>
        <v>OG</v>
      </c>
      <c r="F61" s="25">
        <v>0</v>
      </c>
      <c r="G61" s="25">
        <v>51</v>
      </c>
      <c r="H61" s="25">
        <v>29</v>
      </c>
      <c r="I61" s="45">
        <f t="shared" si="10"/>
        <v>1.75</v>
      </c>
      <c r="J61" s="46">
        <f t="shared" si="11"/>
        <v>1.53</v>
      </c>
      <c r="K61" s="25">
        <v>8</v>
      </c>
      <c r="L61" s="54"/>
    </row>
    <row r="62" spans="2:12" ht="12.75" customHeight="1">
      <c r="B62" s="25">
        <v>3</v>
      </c>
      <c r="C62" s="26" t="s">
        <v>27</v>
      </c>
      <c r="D62" s="27"/>
      <c r="E62" s="28" t="str">
        <f>IF(I62&lt;H9,"OG",IF(I62&gt;=K9,"PROM","MG"))</f>
        <v>OG</v>
      </c>
      <c r="F62" s="25">
        <v>0</v>
      </c>
      <c r="G62" s="25">
        <v>66</v>
      </c>
      <c r="H62" s="25">
        <v>26</v>
      </c>
      <c r="I62" s="45">
        <f t="shared" si="10"/>
        <v>2.53</v>
      </c>
      <c r="J62" s="46">
        <f t="shared" si="11"/>
        <v>2.21</v>
      </c>
      <c r="K62" s="25">
        <v>12</v>
      </c>
      <c r="L62" s="54"/>
    </row>
    <row r="63" spans="1:12" ht="12.75" customHeight="1">
      <c r="A63" s="41"/>
      <c r="B63" s="25">
        <v>4</v>
      </c>
      <c r="C63" s="26" t="s">
        <v>28</v>
      </c>
      <c r="D63" s="27"/>
      <c r="E63" s="28" t="str">
        <f>IF(I63&lt;H9,"OG",IF(I63&gt;=K9,"PROM","MG"))</f>
        <v>OG</v>
      </c>
      <c r="F63" s="25">
        <v>0</v>
      </c>
      <c r="G63" s="25">
        <v>58</v>
      </c>
      <c r="H63" s="25">
        <v>20</v>
      </c>
      <c r="I63" s="45">
        <f t="shared" si="10"/>
        <v>2.9</v>
      </c>
      <c r="J63" s="46">
        <f t="shared" si="11"/>
        <v>2.53</v>
      </c>
      <c r="K63" s="25">
        <v>15</v>
      </c>
      <c r="L63" s="54"/>
    </row>
    <row r="64" spans="1:12" ht="12.75" customHeight="1">
      <c r="A64" s="41"/>
      <c r="B64" s="25">
        <v>5</v>
      </c>
      <c r="C64" s="26" t="s">
        <v>29</v>
      </c>
      <c r="D64" s="27"/>
      <c r="E64" s="28" t="str">
        <f>IF(I64&lt;H9,"OG",IF(I64&gt;=K9,"PROM","MG"))</f>
        <v>OG</v>
      </c>
      <c r="F64" s="25">
        <v>0</v>
      </c>
      <c r="G64" s="25">
        <v>63</v>
      </c>
      <c r="H64" s="25">
        <v>23</v>
      </c>
      <c r="I64" s="45">
        <f t="shared" si="10"/>
        <v>2.73</v>
      </c>
      <c r="J64" s="46">
        <f t="shared" si="11"/>
        <v>2.38</v>
      </c>
      <c r="K64" s="25">
        <v>10</v>
      </c>
      <c r="L64" s="54"/>
    </row>
    <row r="65" spans="1:12" ht="12.75" customHeight="1">
      <c r="A65" s="18"/>
      <c r="B65" s="29"/>
      <c r="C65" s="18" t="str">
        <f>IF(I65&lt;H9,"OG",IF(I65&gt;=K9,"PROM","MG"))</f>
        <v>OG</v>
      </c>
      <c r="D65" s="30"/>
      <c r="E65" s="31" t="s">
        <v>3</v>
      </c>
      <c r="F65" s="32">
        <f>SUM(F60:F64)</f>
        <v>0</v>
      </c>
      <c r="G65" s="32">
        <f>SUM(G60:G64)</f>
        <v>284</v>
      </c>
      <c r="H65" s="32">
        <f>SUM(H60:H64)</f>
        <v>119</v>
      </c>
      <c r="I65" s="59">
        <f t="shared" si="10"/>
        <v>2.38</v>
      </c>
      <c r="J65" s="60">
        <f t="shared" si="11"/>
        <v>2.08</v>
      </c>
      <c r="K65" s="32">
        <f>MAX(K60:K64)</f>
        <v>18</v>
      </c>
      <c r="L65" s="55"/>
    </row>
    <row r="66" spans="1:12" ht="7.5" customHeight="1">
      <c r="A66" s="21"/>
      <c r="B66" s="51"/>
      <c r="C66" s="21"/>
      <c r="D66" s="52"/>
      <c r="E66" s="21"/>
      <c r="F66" s="47"/>
      <c r="G66" s="47"/>
      <c r="H66" s="47"/>
      <c r="I66" s="48"/>
      <c r="J66" s="48"/>
      <c r="K66" s="47"/>
      <c r="L66" s="49"/>
    </row>
  </sheetData>
  <sheetProtection/>
  <mergeCells count="7">
    <mergeCell ref="L60:L65"/>
    <mergeCell ref="L33:L38"/>
    <mergeCell ref="L42:L47"/>
    <mergeCell ref="L24:L29"/>
    <mergeCell ref="L51:L56"/>
    <mergeCell ref="A9:C9"/>
    <mergeCell ref="L15:L20"/>
  </mergeCells>
  <printOptions/>
  <pageMargins left="0.5118110236220472" right="0.35433070866141736" top="0" bottom="0" header="0.15748031496062992" footer="0.15748031496062992"/>
  <pageSetup horizontalDpi="1200" verticalDpi="1200" orientation="portrait" paperSize="9" r:id="rId5"/>
  <drawing r:id="rId4"/>
  <legacyDrawing r:id="rId3"/>
  <oleObjects>
    <oleObject progId="CorelDraw.Graphic.7" shapeId="349597" r:id="rId1"/>
    <oleObject progId="CorelDraw.Graphic.7" shapeId="3495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2011-10-26T08:24:06Z</cp:lastPrinted>
  <dcterms:created xsi:type="dcterms:W3CDTF">2000-08-03T20:00:07Z</dcterms:created>
  <dcterms:modified xsi:type="dcterms:W3CDTF">2011-10-26T08:24:26Z</dcterms:modified>
  <cp:category/>
  <cp:version/>
  <cp:contentType/>
  <cp:contentStatus/>
</cp:coreProperties>
</file>