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<sst xmlns="http://schemas.openxmlformats.org/spreadsheetml/2006/main" count="88" uniqueCount="31">
  <si>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</si>
  <si>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</si>
  <si>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</si>
  <si>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</si>
  <si>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</si>
  <si>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</si>
  <si>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</si>
  <si>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</si>
  <si>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</si>
  <si>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</si>
  <si>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</si>
  <si>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</si>
  <si>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</si>
  <si>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</si>
  <si>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</si>
  <si>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</si>
  <si>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23/03/2013                                                   </t>
  </si>
  <si>
    <t xml:space="preserve">SAEY ETIENNE zal ons district vertegenwoordigen op de gewestelijke finale die </t>
  </si>
  <si>
    <t>plaatsvind op 20+21 april in district ZW-VLAANDEREN.</t>
  </si>
  <si>
    <t>Club: Kon. Sint-Niklase B.A.</t>
  </si>
  <si>
    <t>SAEY Etienne</t>
  </si>
  <si>
    <t>BC Quality</t>
  </si>
  <si>
    <t>D'HAENS Peter</t>
  </si>
  <si>
    <t>BC Sleepbootje</t>
  </si>
  <si>
    <t>VAN LEUVENHAGE Dylan</t>
  </si>
  <si>
    <t>D'HONDT Roland</t>
  </si>
  <si>
    <t>Kon. Sint-Niklase B.A.</t>
  </si>
  <si>
    <t>D'hondt Roland</t>
  </si>
  <si>
    <t>D'Haens Peter</t>
  </si>
  <si>
    <t>Van Leuvenhage Dylan</t>
  </si>
  <si>
    <t>Saey Etienne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</si>
</sst>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69"/>
  <sheetViews>
    <sheetView tabSelected="1" zoomScaleSheetLayoutView="100" zoomScalePageLayoutView="0" workbookViewId="0" topLeftCell="A7">
      <selection activeCell="H43" sqref="H43:H4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6">
        <v>27</v>
      </c>
      <c r="E9" s="30"/>
      <c r="F9" s="57" t="s">
        <v>15</v>
      </c>
      <c r="G9" s="58"/>
      <c r="H9" s="58">
        <v>0.562</v>
      </c>
      <c r="I9" s="59"/>
      <c r="J9" s="59" t="s">
        <v>11</v>
      </c>
      <c r="K9" s="60">
        <v>0.688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21</v>
      </c>
      <c r="H13" s="22"/>
      <c r="I13" s="23"/>
      <c r="J13" s="23"/>
      <c r="K13" s="24" t="s">
        <v>2</v>
      </c>
      <c r="L13" s="20">
        <v>5747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27</v>
      </c>
      <c r="D16" s="30"/>
      <c r="E16" s="31" t="str">
        <f>IF(I16&lt;H9,"OG",IF(I16&gt;=K9,"PROM","MG"))</f>
        <v>PROM</v>
      </c>
      <c r="F16" s="28">
        <v>2</v>
      </c>
      <c r="G16" s="28">
        <v>27</v>
      </c>
      <c r="H16" s="28">
        <v>37</v>
      </c>
      <c r="I16" s="33">
        <f>ROUNDDOWN(G16/H16,3)</f>
        <v>0.729</v>
      </c>
      <c r="J16" s="34">
        <f>TRUNC(I16*0.9082,3)</f>
        <v>0.662</v>
      </c>
      <c r="K16" s="35">
        <v>4</v>
      </c>
      <c r="L16" s="65">
        <v>1</v>
      </c>
    </row>
    <row r="17" spans="2:12" ht="12.75" customHeight="1">
      <c r="B17" s="28">
        <v>2</v>
      </c>
      <c r="C17" s="22" t="s">
        <v>28</v>
      </c>
      <c r="D17" s="22"/>
      <c r="E17" s="31" t="str">
        <f>IF(I17&lt;H9,"OG",IF(I17&gt;=K9,"PROM","MG"))</f>
        <v>OG</v>
      </c>
      <c r="F17" s="28">
        <v>0</v>
      </c>
      <c r="G17" s="28">
        <v>14</v>
      </c>
      <c r="H17" s="28">
        <v>35</v>
      </c>
      <c r="I17" s="33">
        <f>ROUNDDOWN(G17/H17,3)</f>
        <v>0.4</v>
      </c>
      <c r="J17" s="34">
        <f>TRUNC(I17*0.9082,3)</f>
        <v>0.363</v>
      </c>
      <c r="K17" s="35">
        <v>2</v>
      </c>
      <c r="L17" s="66"/>
    </row>
    <row r="18" spans="2:12" ht="12.75" customHeight="1">
      <c r="B18" s="28">
        <v>3</v>
      </c>
      <c r="C18" s="22" t="s">
        <v>29</v>
      </c>
      <c r="D18" s="22"/>
      <c r="E18" s="31" t="str">
        <f>IF(I18&lt;H9,"OG",IF(I18&gt;=K9,"PROM","MG"))</f>
        <v>PROM</v>
      </c>
      <c r="F18" s="28">
        <v>2</v>
      </c>
      <c r="G18" s="28">
        <v>27</v>
      </c>
      <c r="H18" s="28">
        <v>36</v>
      </c>
      <c r="I18" s="33">
        <f>ROUNDDOWN(G18/H18,3)</f>
        <v>0.75</v>
      </c>
      <c r="J18" s="34">
        <f>TRUNC(I18*0.9082,3)</f>
        <v>0.681</v>
      </c>
      <c r="K18" s="35">
        <v>2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ROUNDDOWN(G19/H19,3)</f>
        <v>#DIV/0!</v>
      </c>
      <c r="J19" s="34" t="e">
        <f>TRUNC(I19*0.9082,3)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4</v>
      </c>
      <c r="G20" s="40">
        <f>G16+G17+G18+G19</f>
        <v>68</v>
      </c>
      <c r="H20" s="40">
        <f>H16+H17+H18+H19</f>
        <v>108</v>
      </c>
      <c r="I20" s="41">
        <f>ROUNDDOWN(G20/H20,3)</f>
        <v>0.629</v>
      </c>
      <c r="J20" s="42">
        <f>TRUNC(I20*0.9082,3)</f>
        <v>0.571</v>
      </c>
      <c r="K20" s="40">
        <f>MAX(K16:K19)</f>
        <v>4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22</v>
      </c>
      <c r="C22" s="19"/>
      <c r="D22" s="19"/>
      <c r="E22" s="19"/>
      <c r="F22" s="21" t="s">
        <v>1</v>
      </c>
      <c r="G22" s="45" t="s">
        <v>23</v>
      </c>
      <c r="H22" s="22"/>
      <c r="I22" s="23"/>
      <c r="J22" s="23"/>
      <c r="K22" s="24" t="s">
        <v>2</v>
      </c>
      <c r="L22" s="46">
        <v>7810</v>
      </c>
    </row>
    <row r="23" spans="9:10" ht="7.5" customHeight="1">
      <c r="I23" s="23"/>
      <c r="J23" s="25"/>
    </row>
    <row r="24" spans="3:20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  <c r="T24" s="1" t="s">
        <v>12</v>
      </c>
    </row>
    <row r="25" spans="2:12" ht="12.75" customHeight="1">
      <c r="B25" s="28">
        <v>1</v>
      </c>
      <c r="C25" s="22" t="s">
        <v>29</v>
      </c>
      <c r="D25" s="30"/>
      <c r="E25" s="31" t="str">
        <f>IF(I25&lt;H9,"OG",IF(I25&gt;=K9,"PROM","MG"))</f>
        <v>OG</v>
      </c>
      <c r="F25" s="28">
        <v>0</v>
      </c>
      <c r="G25" s="28">
        <v>17</v>
      </c>
      <c r="H25" s="28">
        <v>36</v>
      </c>
      <c r="I25" s="33">
        <f>ROUNDDOWN(G25/H25,3)</f>
        <v>0.472</v>
      </c>
      <c r="J25" s="34">
        <f>TRUNC(I25*0.9082,3)</f>
        <v>0.428</v>
      </c>
      <c r="K25" s="28">
        <v>3</v>
      </c>
      <c r="L25" s="65">
        <v>2</v>
      </c>
    </row>
    <row r="26" spans="2:12" ht="12.75" customHeight="1">
      <c r="B26" s="28">
        <v>2</v>
      </c>
      <c r="C26" s="29" t="s">
        <v>30</v>
      </c>
      <c r="D26" s="30"/>
      <c r="E26" s="31" t="str">
        <f>IF(I26&lt;H9,"OG",IF(I26&gt;=K9,"PROM","MG"))</f>
        <v>PROM</v>
      </c>
      <c r="F26" s="28">
        <v>2</v>
      </c>
      <c r="G26" s="28">
        <v>27</v>
      </c>
      <c r="H26" s="28">
        <v>35</v>
      </c>
      <c r="I26" s="33">
        <f>ROUNDDOWN(G26/H26,3)</f>
        <v>0.771</v>
      </c>
      <c r="J26" s="34">
        <f>TRUNC(I26*0.9082,3)</f>
        <v>0.7</v>
      </c>
      <c r="K26" s="28">
        <v>3</v>
      </c>
      <c r="L26" s="66"/>
    </row>
    <row r="27" spans="2:12" ht="12.75" customHeight="1">
      <c r="B27" s="28">
        <v>3</v>
      </c>
      <c r="C27" s="29" t="s">
        <v>27</v>
      </c>
      <c r="D27" s="30"/>
      <c r="E27" s="31" t="str">
        <f>IF(I27&lt;H9,"OG",IF(I27&gt;=K9,"PROM","MG"))</f>
        <v>MG</v>
      </c>
      <c r="F27" s="28">
        <v>2</v>
      </c>
      <c r="G27" s="28">
        <v>27</v>
      </c>
      <c r="H27" s="28">
        <v>42</v>
      </c>
      <c r="I27" s="33">
        <f>ROUNDDOWN(G27/H27,3)</f>
        <v>0.642</v>
      </c>
      <c r="J27" s="34">
        <f>TRUNC(I27*0.9082,3)</f>
        <v>0.583</v>
      </c>
      <c r="K27" s="28">
        <v>4</v>
      </c>
      <c r="L27" s="66"/>
    </row>
    <row r="28" spans="2:12" ht="12.75" customHeight="1" hidden="1">
      <c r="B28" s="36">
        <v>4</v>
      </c>
      <c r="C28" s="29"/>
      <c r="D28" s="30"/>
      <c r="E28" s="48" t="e">
        <f>IF(I28&lt;H9,"OG",IF(I28&gt;=K9,"PROM","MG"))</f>
        <v>#DIV/0!</v>
      </c>
      <c r="F28" s="28"/>
      <c r="G28" s="28"/>
      <c r="H28" s="28"/>
      <c r="I28" s="33" t="e">
        <f>ROUNDDOWN(G28/H28,3)</f>
        <v>#DIV/0!</v>
      </c>
      <c r="J28" s="34" t="e">
        <f>TRUNC(I28*0.9082,3)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71</v>
      </c>
      <c r="H29" s="40">
        <f>H25+H26+H27+H28</f>
        <v>113</v>
      </c>
      <c r="I29" s="41">
        <f>ROUNDDOWN(G29/H29,3)</f>
        <v>0.628</v>
      </c>
      <c r="J29" s="42">
        <f>TRUNC(I29*0.9082,3)</f>
        <v>0.57</v>
      </c>
      <c r="K29" s="40">
        <f>MAX(K25:K28)</f>
        <v>4</v>
      </c>
      <c r="L29" s="67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9" t="s">
        <v>0</v>
      </c>
      <c r="B31" s="20" t="s">
        <v>24</v>
      </c>
      <c r="C31" s="20"/>
      <c r="D31" s="20"/>
      <c r="E31" s="20"/>
      <c r="F31" s="21" t="s">
        <v>1</v>
      </c>
      <c r="G31" s="20" t="s">
        <v>23</v>
      </c>
      <c r="H31" s="22"/>
      <c r="I31" s="23"/>
      <c r="J31" s="23"/>
      <c r="K31" s="24" t="s">
        <v>2</v>
      </c>
      <c r="L31" s="20">
        <v>8674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28</v>
      </c>
      <c r="D34" s="30"/>
      <c r="E34" s="31" t="str">
        <f>IF(I34&lt;H9,"OG",IF(I34&gt;=K9,"PROM","MG"))</f>
        <v>PROM</v>
      </c>
      <c r="F34" s="28">
        <v>2</v>
      </c>
      <c r="G34" s="28">
        <v>27</v>
      </c>
      <c r="H34" s="28">
        <v>36</v>
      </c>
      <c r="I34" s="33">
        <f>ROUNDDOWN(G34/H34,3)</f>
        <v>0.75</v>
      </c>
      <c r="J34" s="34">
        <f>TRUNC(I34*0.9082,3)</f>
        <v>0.681</v>
      </c>
      <c r="K34" s="28">
        <v>3</v>
      </c>
      <c r="L34" s="65">
        <v>3</v>
      </c>
      <c r="O34" s="18"/>
    </row>
    <row r="35" spans="1:12" ht="12.75" customHeight="1">
      <c r="A35" s="1" t="s">
        <v>12</v>
      </c>
      <c r="B35" s="28">
        <v>2</v>
      </c>
      <c r="C35" s="29" t="s">
        <v>27</v>
      </c>
      <c r="D35" s="30"/>
      <c r="E35" s="31" t="str">
        <f>IF(I35&lt;H9,"OG",IF(I35&gt;=K9,"PROM","MG"))</f>
        <v>MG</v>
      </c>
      <c r="F35" s="28">
        <v>2</v>
      </c>
      <c r="G35" s="28">
        <v>27</v>
      </c>
      <c r="H35" s="28">
        <v>45</v>
      </c>
      <c r="I35" s="33">
        <f>ROUNDDOWN(G35/H35,3)</f>
        <v>0.6</v>
      </c>
      <c r="J35" s="34">
        <f>TRUNC(I35*0.9082,3)</f>
        <v>0.544</v>
      </c>
      <c r="K35" s="28">
        <v>6</v>
      </c>
      <c r="L35" s="66"/>
    </row>
    <row r="36" spans="2:12" ht="12.75" customHeight="1">
      <c r="B36" s="28">
        <v>3</v>
      </c>
      <c r="C36" s="29" t="s">
        <v>30</v>
      </c>
      <c r="D36" s="30"/>
      <c r="E36" s="31" t="str">
        <f>IF(I36&lt;H9,"OG",IF(I36&gt;=K9,"PROM","MG"))</f>
        <v>OG</v>
      </c>
      <c r="F36" s="28">
        <v>0</v>
      </c>
      <c r="G36" s="28">
        <v>15</v>
      </c>
      <c r="H36" s="28">
        <v>36</v>
      </c>
      <c r="I36" s="33">
        <f>ROUNDDOWN(G36/H36,3)</f>
        <v>0.416</v>
      </c>
      <c r="J36" s="34">
        <f>TRUNC(I36*0.9082,3)</f>
        <v>0.377</v>
      </c>
      <c r="K36" s="28">
        <v>3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ROUNDDOWN(G37/H37,3)</f>
        <v>#DIV/0!</v>
      </c>
      <c r="J37" s="34" t="e">
        <f>TRUNC(I37*0.9082,3)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4</v>
      </c>
      <c r="G38" s="40">
        <f>G34+G35+G36+G37</f>
        <v>69</v>
      </c>
      <c r="H38" s="40">
        <f>H34+H35+H36+H37</f>
        <v>117</v>
      </c>
      <c r="I38" s="41">
        <f>ROUNDDOWN(G38/H38,3)</f>
        <v>0.589</v>
      </c>
      <c r="J38" s="42">
        <f>TRUNC(I38*0.9082,3)</f>
        <v>0.534</v>
      </c>
      <c r="K38" s="40">
        <f>MAX(K34:K37)</f>
        <v>6</v>
      </c>
      <c r="L38" s="67"/>
      <c r="M38" s="43"/>
    </row>
    <row r="39" spans="1:13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25</v>
      </c>
      <c r="C40" s="50"/>
      <c r="D40" s="50"/>
      <c r="E40" s="19"/>
      <c r="F40" s="21" t="s">
        <v>1</v>
      </c>
      <c r="G40" s="45" t="s">
        <v>26</v>
      </c>
      <c r="H40" s="22"/>
      <c r="I40" s="23"/>
      <c r="J40" s="23"/>
      <c r="K40" s="24" t="s">
        <v>2</v>
      </c>
      <c r="L40" s="46">
        <v>8149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30</v>
      </c>
      <c r="D43" s="30"/>
      <c r="E43" s="31" t="str">
        <f>IF(I43&lt;H9,"OG",IF(I43&gt;=K9,"PROM","MG"))</f>
        <v>OG</v>
      </c>
      <c r="F43" s="32">
        <v>0</v>
      </c>
      <c r="G43" s="28">
        <v>13</v>
      </c>
      <c r="H43" s="28">
        <v>37</v>
      </c>
      <c r="I43" s="33">
        <f>ROUNDDOWN(G43/H43,3)</f>
        <v>0.351</v>
      </c>
      <c r="J43" s="34">
        <f>TRUNC(I43*0.9082,3)</f>
        <v>0.318</v>
      </c>
      <c r="K43" s="28">
        <v>2</v>
      </c>
      <c r="L43" s="65">
        <v>4</v>
      </c>
    </row>
    <row r="44" spans="2:12" ht="12.75" customHeight="1">
      <c r="B44" s="28">
        <v>2</v>
      </c>
      <c r="C44" s="22" t="s">
        <v>29</v>
      </c>
      <c r="D44" s="30"/>
      <c r="E44" s="31" t="str">
        <f>IF(I44&lt;H9,"OG",IF(I44&gt;=K9,"PROM","MG"))</f>
        <v>OG</v>
      </c>
      <c r="F44" s="32">
        <v>0</v>
      </c>
      <c r="G44" s="28">
        <v>15</v>
      </c>
      <c r="H44" s="28">
        <v>45</v>
      </c>
      <c r="I44" s="33">
        <f>ROUNDDOWN(G44/H44,3)</f>
        <v>0.333</v>
      </c>
      <c r="J44" s="34">
        <f>TRUNC(I44*0.9082,3)</f>
        <v>0.302</v>
      </c>
      <c r="K44" s="28">
        <v>2</v>
      </c>
      <c r="L44" s="66"/>
    </row>
    <row r="45" spans="2:12" ht="12.75" customHeight="1">
      <c r="B45" s="28">
        <v>3</v>
      </c>
      <c r="C45" s="22" t="s">
        <v>28</v>
      </c>
      <c r="D45" s="30"/>
      <c r="E45" s="31" t="str">
        <f>IF(I45&lt;H9,"OG",IF(I45&gt;=K9,"PROM","MG"))</f>
        <v>OG</v>
      </c>
      <c r="F45" s="32">
        <v>0</v>
      </c>
      <c r="G45" s="28">
        <v>22</v>
      </c>
      <c r="H45" s="28">
        <v>42</v>
      </c>
      <c r="I45" s="33">
        <f>ROUNDDOWN(G45/H45,3)</f>
        <v>0.523</v>
      </c>
      <c r="J45" s="34">
        <f>TRUNC(I45*0.9082,3)</f>
        <v>0.474</v>
      </c>
      <c r="K45" s="28">
        <v>4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50</v>
      </c>
      <c r="H47" s="40">
        <f>H43+H44+H45+H46</f>
        <v>124</v>
      </c>
      <c r="I47" s="41">
        <f>ROUNDDOWN(G47/H47,3)</f>
        <v>0.403</v>
      </c>
      <c r="J47" s="42">
        <f>TRUNC(I47*0.9082,3)</f>
        <v>0.366</v>
      </c>
      <c r="K47" s="40">
        <f>MAX(K43:K46)</f>
        <v>4</v>
      </c>
      <c r="L47" s="67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7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4" t="s">
        <v>17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18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2013-03-24T21:05:38Z</dcterms:modified>
  <cp:category/>
  <cp:version/>
  <cp:contentType/>
  <cp:contentStatus/>
</cp:coreProperties>
</file>