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<sst xmlns="http://schemas.openxmlformats.org/spreadsheetml/2006/main" count="98" uniqueCount="35">
  <si>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</si>
  <si>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</si>
  <si>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</si>
  <si>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</si>
  <si>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</si>
  <si>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</si>
  <si>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</si>
  <si>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</si>
  <si>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</si>
  <si>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</si>
  <si>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</si>
  <si>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</si>
  <si>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</si>
  <si>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</si>
  <si>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</si>
  <si>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</si>
  <si>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05/10/2013                                                     </t>
  </si>
  <si>
    <t>Club: BC Sleepbootje</t>
  </si>
  <si>
    <t>BC Sleepbootje</t>
  </si>
  <si>
    <t>VAN CRAENENBROECK Theo</t>
  </si>
  <si>
    <t>Vergult François</t>
  </si>
  <si>
    <t>VERGULT François (NS)</t>
  </si>
  <si>
    <t>DE RUYVER Stefaan</t>
  </si>
  <si>
    <t>KBC Ons Huis</t>
  </si>
  <si>
    <t>Stilten Rik</t>
  </si>
  <si>
    <t>STILTEN Rik</t>
  </si>
  <si>
    <t>BC Sint-Martinus Aalst</t>
  </si>
  <si>
    <t>De Ruyver Stefaan</t>
  </si>
  <si>
    <t>DE RUYTE Yvan</t>
  </si>
  <si>
    <t>Kon. Sint-Niklase B.A.</t>
  </si>
  <si>
    <t>Van Craenenbroeck Theo</t>
  </si>
  <si>
    <t>De Ruyte Yvan</t>
  </si>
  <si>
    <t>De Ruyter Stefaan</t>
  </si>
  <si>
    <r>
      <rPr>
        <b/>
        <sz val="10"/>
        <rFont val="Arial"/>
        <family val="2"/>
      </rPr>
      <t>VERGULT François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</si>
  <si>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14 of 15 december in district </t>
    </r>
    <r>
      <rPr>
        <b/>
        <sz val="10"/>
        <rFont val="Arial"/>
        <family val="2"/>
      </rPr>
      <t>WAASLAND.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</si>
</sst>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123825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5908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Dender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P34" sqref="P3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5">
        <v>40</v>
      </c>
      <c r="E9" s="30"/>
      <c r="F9" s="56" t="s">
        <v>15</v>
      </c>
      <c r="G9" s="57"/>
      <c r="H9" s="58">
        <v>1.82</v>
      </c>
      <c r="I9" s="59"/>
      <c r="J9" s="59" t="s">
        <v>11</v>
      </c>
      <c r="K9" s="60">
        <v>2.5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28</v>
      </c>
      <c r="C13" s="19"/>
      <c r="D13" s="19"/>
      <c r="E13" s="19"/>
      <c r="F13" s="21" t="s">
        <v>1</v>
      </c>
      <c r="G13" s="44" t="s">
        <v>29</v>
      </c>
      <c r="H13" s="22"/>
      <c r="I13" s="23"/>
      <c r="J13" s="23"/>
      <c r="K13" s="24" t="s">
        <v>2</v>
      </c>
      <c r="L13" s="45">
        <v>4913</v>
      </c>
    </row>
    <row r="14" spans="9:10" ht="7.5" customHeight="1">
      <c r="I14" s="23"/>
      <c r="J14" s="25"/>
    </row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24</v>
      </c>
      <c r="D16" s="30"/>
      <c r="E16" s="31" t="str">
        <f>IF(I16&lt;H9,"OG",IF(I16&gt;=K9,"PROM","MG"))</f>
        <v>MG</v>
      </c>
      <c r="F16" s="28">
        <v>0</v>
      </c>
      <c r="G16" s="28">
        <v>39</v>
      </c>
      <c r="H16" s="28">
        <v>17</v>
      </c>
      <c r="I16" s="33">
        <f>ROUNDDOWN(G16/H16,2)</f>
        <v>2.29</v>
      </c>
      <c r="J16" s="34">
        <f>TRUNC(I16*7/8,2)</f>
        <v>2</v>
      </c>
      <c r="K16" s="28">
        <v>12</v>
      </c>
      <c r="L16" s="66">
        <v>1</v>
      </c>
    </row>
    <row r="17" spans="2:12" ht="12.75" customHeight="1">
      <c r="B17" s="28">
        <v>2</v>
      </c>
      <c r="C17" s="29" t="s">
        <v>32</v>
      </c>
      <c r="D17" s="30"/>
      <c r="E17" s="31" t="str">
        <f>IF(I17&lt;H9,"OG",IF(I17&gt;=K9,"PROM","MG"))</f>
        <v>MG</v>
      </c>
      <c r="F17" s="28">
        <v>2</v>
      </c>
      <c r="G17" s="28">
        <v>40</v>
      </c>
      <c r="H17" s="28">
        <v>18</v>
      </c>
      <c r="I17" s="33">
        <f>ROUNDDOWN(G17/H17,2)</f>
        <v>2.22</v>
      </c>
      <c r="J17" s="34">
        <f>TRUNC(I17*7/8,2)</f>
        <v>1.94</v>
      </c>
      <c r="K17" s="28">
        <v>6</v>
      </c>
      <c r="L17" s="67"/>
    </row>
    <row r="18" spans="2:12" ht="12.75" customHeight="1">
      <c r="B18" s="28">
        <v>3</v>
      </c>
      <c r="C18" s="29" t="s">
        <v>30</v>
      </c>
      <c r="D18" s="30"/>
      <c r="E18" s="31" t="str">
        <f>IF(I18&lt;H9,"OG",IF(I18&gt;=K9,"PROM","MG"))</f>
        <v>OG</v>
      </c>
      <c r="F18" s="28">
        <v>2</v>
      </c>
      <c r="G18" s="28">
        <v>40</v>
      </c>
      <c r="H18" s="28">
        <v>23</v>
      </c>
      <c r="I18" s="33">
        <f>ROUNDDOWN(G18/H18,2)</f>
        <v>1.73</v>
      </c>
      <c r="J18" s="34">
        <f>TRUNC(I18*7/8,2)</f>
        <v>1.51</v>
      </c>
      <c r="K18" s="28">
        <v>11</v>
      </c>
      <c r="L18" s="67"/>
    </row>
    <row r="19" spans="1:12" ht="12.75" customHeight="1">
      <c r="A19" s="62"/>
      <c r="B19" s="36">
        <v>4</v>
      </c>
      <c r="C19" s="29" t="s">
        <v>20</v>
      </c>
      <c r="D19" s="30"/>
      <c r="E19" s="31" t="str">
        <f>IF(I19&lt;H9,"OG",IF(I19&gt;=K9,"PROM","MG"))</f>
        <v>PROM</v>
      </c>
      <c r="F19" s="28">
        <v>2</v>
      </c>
      <c r="G19" s="28">
        <v>40</v>
      </c>
      <c r="H19" s="28">
        <v>15</v>
      </c>
      <c r="I19" s="33">
        <f>ROUNDDOWN(G19/H19,2)</f>
        <v>2.66</v>
      </c>
      <c r="J19" s="34">
        <f>TRUNC(I19*7/8,2)</f>
        <v>2.32</v>
      </c>
      <c r="K19" s="28">
        <v>6</v>
      </c>
      <c r="L19" s="67"/>
    </row>
    <row r="20" spans="1:13" ht="12.75" customHeight="1">
      <c r="A20" s="18"/>
      <c r="B20" s="37"/>
      <c r="C20" s="18" t="str">
        <f>IF(I20&lt;H9,"OG",IF(I20&gt;=K9,"PROM","MG"))</f>
        <v>MG</v>
      </c>
      <c r="D20" s="18"/>
      <c r="E20" s="39" t="s">
        <v>3</v>
      </c>
      <c r="F20" s="40">
        <f>SUM(F16:F19)</f>
        <v>6</v>
      </c>
      <c r="G20" s="40">
        <f>G16+G17+G18+G19</f>
        <v>159</v>
      </c>
      <c r="H20" s="40">
        <f>H16+H17+H18+H19</f>
        <v>73</v>
      </c>
      <c r="I20" s="41">
        <f>ROUNDDOWN(G20/H20,2)</f>
        <v>2.17</v>
      </c>
      <c r="J20" s="42">
        <f>TRUNC(I20*7/8,2)</f>
        <v>1.89</v>
      </c>
      <c r="K20" s="40">
        <f>MAX(K16:K19)</f>
        <v>12</v>
      </c>
      <c r="L20" s="68"/>
      <c r="M20" s="3"/>
    </row>
    <row r="21" spans="1:13" ht="15" customHeight="1" hidden="1">
      <c r="A21" s="18"/>
      <c r="B21" s="37"/>
      <c r="C21" s="18"/>
      <c r="D21" s="18"/>
      <c r="E21" s="18"/>
      <c r="F21" s="18"/>
      <c r="G21" s="18"/>
      <c r="H21" s="18"/>
      <c r="I21" s="25"/>
      <c r="J21" s="25"/>
      <c r="K21" s="18"/>
      <c r="L21" s="18"/>
      <c r="M21" s="18"/>
    </row>
    <row r="22" spans="1:13" ht="15" customHeight="1" hidden="1">
      <c r="A22" s="18"/>
      <c r="B22" s="37"/>
      <c r="C22" s="18"/>
      <c r="D22" s="18"/>
      <c r="E22" s="18"/>
      <c r="F22" s="51"/>
      <c r="G22" s="51"/>
      <c r="H22" s="51"/>
      <c r="I22" s="25"/>
      <c r="J22" s="25"/>
      <c r="K22" s="51"/>
      <c r="L22" s="52"/>
      <c r="M22" s="18"/>
    </row>
    <row r="23" spans="1:13" ht="15" customHeight="1" hidden="1">
      <c r="A23" s="18"/>
      <c r="B23" s="37"/>
      <c r="C23" s="18"/>
      <c r="D23" s="18"/>
      <c r="E23" s="18"/>
      <c r="F23" s="18"/>
      <c r="G23" s="18"/>
      <c r="H23" s="18"/>
      <c r="I23" s="25"/>
      <c r="J23" s="25"/>
      <c r="K23" s="18"/>
      <c r="L23" s="18"/>
      <c r="M23" s="18"/>
    </row>
    <row r="24" spans="1:13" ht="7.5" customHeight="1" thickBot="1">
      <c r="A24" s="14"/>
      <c r="B24" s="43"/>
      <c r="C24" s="14"/>
      <c r="D24" s="14"/>
      <c r="E24" s="14"/>
      <c r="F24" s="14"/>
      <c r="G24" s="14"/>
      <c r="H24" s="14"/>
      <c r="I24" s="17"/>
      <c r="J24" s="17"/>
      <c r="K24" s="53"/>
      <c r="L24" s="14"/>
      <c r="M24" s="18"/>
    </row>
    <row r="25" spans="1:12" ht="12.75" customHeight="1">
      <c r="A25" s="19" t="s">
        <v>0</v>
      </c>
      <c r="B25" s="20" t="s">
        <v>21</v>
      </c>
      <c r="C25" s="19"/>
      <c r="D25" s="19"/>
      <c r="E25" s="19"/>
      <c r="F25" s="21" t="s">
        <v>1</v>
      </c>
      <c r="G25" s="44" t="s">
        <v>18</v>
      </c>
      <c r="H25" s="22"/>
      <c r="I25" s="23"/>
      <c r="J25" s="23"/>
      <c r="K25" s="24" t="s">
        <v>2</v>
      </c>
      <c r="L25" s="45">
        <v>9442</v>
      </c>
    </row>
    <row r="26" spans="9:10" ht="7.5" customHeight="1">
      <c r="I26" s="23"/>
      <c r="J26" s="25"/>
    </row>
    <row r="27" spans="3:12" ht="12.75" customHeight="1">
      <c r="C27" s="22"/>
      <c r="F27" s="26" t="s">
        <v>4</v>
      </c>
      <c r="G27" s="26" t="s">
        <v>5</v>
      </c>
      <c r="H27" s="26" t="s">
        <v>6</v>
      </c>
      <c r="I27" s="46" t="s">
        <v>7</v>
      </c>
      <c r="J27" s="27" t="s">
        <v>14</v>
      </c>
      <c r="K27" s="26" t="s">
        <v>8</v>
      </c>
      <c r="L27" s="26" t="s">
        <v>9</v>
      </c>
    </row>
    <row r="28" spans="2:12" ht="12.75" customHeight="1">
      <c r="B28" s="28">
        <v>1</v>
      </c>
      <c r="C28" s="29" t="s">
        <v>30</v>
      </c>
      <c r="D28" s="30"/>
      <c r="E28" s="31" t="str">
        <f>IF(I28&lt;H9,"OG",IF(I28&gt;=K9,"PROM","MG"))</f>
        <v>MG</v>
      </c>
      <c r="F28" s="28">
        <v>2</v>
      </c>
      <c r="G28" s="28">
        <v>40</v>
      </c>
      <c r="H28" s="28">
        <v>17</v>
      </c>
      <c r="I28" s="33">
        <f>ROUNDDOWN(G28/H28,2)</f>
        <v>2.35</v>
      </c>
      <c r="J28" s="34">
        <f>TRUNC(I28*7/8,2)</f>
        <v>2.05</v>
      </c>
      <c r="K28" s="28">
        <v>9</v>
      </c>
      <c r="L28" s="66">
        <v>2</v>
      </c>
    </row>
    <row r="29" spans="2:12" ht="12.75" customHeight="1">
      <c r="B29" s="28">
        <v>2</v>
      </c>
      <c r="C29" s="29" t="s">
        <v>24</v>
      </c>
      <c r="D29" s="30"/>
      <c r="E29" s="31" t="str">
        <f>IF(I29&lt;H9,"OG",IF(I29&gt;=K9,"PROM","MG"))</f>
        <v>OG</v>
      </c>
      <c r="F29" s="28">
        <v>2</v>
      </c>
      <c r="G29" s="28">
        <v>40</v>
      </c>
      <c r="H29" s="28">
        <v>23</v>
      </c>
      <c r="I29" s="33">
        <f>ROUNDDOWN(G29/H29,2)</f>
        <v>1.73</v>
      </c>
      <c r="J29" s="34">
        <f>TRUNC(I29*7/8,2)</f>
        <v>1.51</v>
      </c>
      <c r="K29" s="28">
        <v>6</v>
      </c>
      <c r="L29" s="67"/>
    </row>
    <row r="30" spans="2:12" ht="12.75" customHeight="1">
      <c r="B30" s="28">
        <v>3</v>
      </c>
      <c r="C30" s="29" t="s">
        <v>32</v>
      </c>
      <c r="D30" s="30"/>
      <c r="E30" s="31" t="str">
        <f>IF(I30&lt;H9,"OG",IF(I30&gt;=K9,"PROM","MG"))</f>
        <v>OG</v>
      </c>
      <c r="F30" s="28">
        <v>0</v>
      </c>
      <c r="G30" s="28">
        <v>37</v>
      </c>
      <c r="H30" s="28">
        <v>26</v>
      </c>
      <c r="I30" s="33">
        <f>ROUNDDOWN(G30/H30,2)</f>
        <v>1.42</v>
      </c>
      <c r="J30" s="34">
        <f>TRUNC(I30*7/8,2)</f>
        <v>1.24</v>
      </c>
      <c r="K30" s="28">
        <v>7</v>
      </c>
      <c r="L30" s="67"/>
    </row>
    <row r="31" spans="1:12" ht="12.75" customHeight="1">
      <c r="A31" s="62"/>
      <c r="B31" s="36">
        <v>4</v>
      </c>
      <c r="C31" s="29" t="s">
        <v>31</v>
      </c>
      <c r="D31" s="30"/>
      <c r="E31" s="47" t="str">
        <f>IF(I31&lt;H9,"OG",IF(I31&gt;=K9,"PROM","MG"))</f>
        <v>MG</v>
      </c>
      <c r="F31" s="28">
        <v>0</v>
      </c>
      <c r="G31" s="28">
        <v>29</v>
      </c>
      <c r="H31" s="28">
        <v>15</v>
      </c>
      <c r="I31" s="33">
        <f>ROUNDDOWN(G31/H31,2)</f>
        <v>1.93</v>
      </c>
      <c r="J31" s="34">
        <f>TRUNC(I31*7/8,2)</f>
        <v>1.68</v>
      </c>
      <c r="K31" s="28">
        <v>5</v>
      </c>
      <c r="L31" s="67"/>
    </row>
    <row r="32" spans="1:14" ht="12.75" customHeight="1">
      <c r="A32" s="18"/>
      <c r="B32" s="37"/>
      <c r="C32" s="18" t="str">
        <f>IF(I32&lt;H9,"OG",IF(I32&gt;=K9,"PROM","MG"))</f>
        <v>OG</v>
      </c>
      <c r="D32" s="38"/>
      <c r="E32" s="39" t="s">
        <v>3</v>
      </c>
      <c r="F32" s="40">
        <f>SUM(F28:F31)</f>
        <v>4</v>
      </c>
      <c r="G32" s="40">
        <f>G28+G29+G30+G31</f>
        <v>146</v>
      </c>
      <c r="H32" s="40">
        <f>H28+H29+H30+H31</f>
        <v>81</v>
      </c>
      <c r="I32" s="41">
        <f>ROUNDDOWN(G32/H32,2)</f>
        <v>1.8</v>
      </c>
      <c r="J32" s="42">
        <f>TRUNC(I32*7/8,2)</f>
        <v>1.57</v>
      </c>
      <c r="K32" s="40">
        <f>MAX(K28:K31)</f>
        <v>9</v>
      </c>
      <c r="L32" s="68"/>
      <c r="N32" s="18"/>
    </row>
    <row r="33" spans="1:15" ht="7.5" customHeight="1" thickBot="1">
      <c r="A33" s="14"/>
      <c r="B33" s="43"/>
      <c r="C33" s="14"/>
      <c r="D33" s="14"/>
      <c r="E33" s="14"/>
      <c r="F33" s="14"/>
      <c r="G33" s="14"/>
      <c r="H33" s="14"/>
      <c r="I33" s="17"/>
      <c r="J33" s="17"/>
      <c r="K33" s="14"/>
      <c r="L33" s="14"/>
      <c r="M33" s="18"/>
      <c r="O33" s="18"/>
    </row>
    <row r="34" spans="1:16" s="18" customFormat="1" ht="12.75" customHeight="1">
      <c r="A34" s="19" t="s">
        <v>0</v>
      </c>
      <c r="B34" s="20" t="s">
        <v>19</v>
      </c>
      <c r="C34" s="19"/>
      <c r="D34" s="19"/>
      <c r="E34" s="20"/>
      <c r="F34" s="21" t="s">
        <v>1</v>
      </c>
      <c r="G34" s="20" t="s">
        <v>18</v>
      </c>
      <c r="H34" s="22"/>
      <c r="I34" s="23"/>
      <c r="J34" s="23"/>
      <c r="K34" s="24" t="s">
        <v>2</v>
      </c>
      <c r="L34" s="20">
        <v>8133</v>
      </c>
      <c r="P34" s="18" t="s">
        <v>12</v>
      </c>
    </row>
    <row r="35" spans="9:10" ht="7.5" customHeight="1">
      <c r="I35" s="25"/>
      <c r="J35" s="25"/>
    </row>
    <row r="36" spans="3:16" ht="12.75">
      <c r="C36" s="22"/>
      <c r="F36" s="26" t="s">
        <v>4</v>
      </c>
      <c r="G36" s="26" t="s">
        <v>5</v>
      </c>
      <c r="H36" s="26" t="s">
        <v>6</v>
      </c>
      <c r="I36" s="27" t="s">
        <v>7</v>
      </c>
      <c r="J36" s="27" t="s">
        <v>14</v>
      </c>
      <c r="K36" s="26" t="s">
        <v>8</v>
      </c>
      <c r="L36" s="26" t="s">
        <v>9</v>
      </c>
      <c r="P36" s="1" t="s">
        <v>12</v>
      </c>
    </row>
    <row r="37" spans="2:12" ht="12.75" customHeight="1">
      <c r="B37" s="28">
        <v>1</v>
      </c>
      <c r="C37" s="29" t="s">
        <v>20</v>
      </c>
      <c r="D37" s="30"/>
      <c r="E37" s="31" t="str">
        <f>IF(I37&lt;H9,"OG",IF(I37&gt;=K9,"PROM","MG"))</f>
        <v>MG</v>
      </c>
      <c r="F37" s="32">
        <v>0</v>
      </c>
      <c r="G37" s="28">
        <v>34</v>
      </c>
      <c r="H37" s="28">
        <v>17</v>
      </c>
      <c r="I37" s="33">
        <f>ROUNDDOWN(G37/H37,2)</f>
        <v>2</v>
      </c>
      <c r="J37" s="34">
        <f>TRUNC(I37*7/8,2)</f>
        <v>1.75</v>
      </c>
      <c r="K37" s="35">
        <v>11</v>
      </c>
      <c r="L37" s="66">
        <v>3</v>
      </c>
    </row>
    <row r="38" spans="2:12" ht="12.75" customHeight="1">
      <c r="B38" s="28">
        <v>2</v>
      </c>
      <c r="C38" s="22" t="s">
        <v>27</v>
      </c>
      <c r="D38" s="22"/>
      <c r="E38" s="31" t="str">
        <f>IF(I38&lt;H9,"OG",IF(I38&gt;=K9,"PROM","MG"))</f>
        <v>OG</v>
      </c>
      <c r="F38" s="32">
        <v>2</v>
      </c>
      <c r="G38" s="28">
        <v>40</v>
      </c>
      <c r="H38" s="28">
        <v>23</v>
      </c>
      <c r="I38" s="33">
        <f>ROUNDDOWN(G38/H38,2)</f>
        <v>1.73</v>
      </c>
      <c r="J38" s="34">
        <f>TRUNC(I38*7/8,2)</f>
        <v>1.51</v>
      </c>
      <c r="K38" s="35">
        <v>6</v>
      </c>
      <c r="L38" s="67"/>
    </row>
    <row r="39" spans="2:12" ht="12.75" customHeight="1">
      <c r="B39" s="28">
        <v>3</v>
      </c>
      <c r="C39" s="22" t="s">
        <v>31</v>
      </c>
      <c r="D39" s="22"/>
      <c r="E39" s="31" t="str">
        <f>IF(I39&lt;H9,"OG",IF(I39&gt;=K9,"PROM","MG"))</f>
        <v>OG</v>
      </c>
      <c r="F39" s="32">
        <v>0</v>
      </c>
      <c r="G39" s="28">
        <v>30</v>
      </c>
      <c r="H39" s="28">
        <v>23</v>
      </c>
      <c r="I39" s="33">
        <f>ROUNDDOWN(G39/H39,2)</f>
        <v>1.3</v>
      </c>
      <c r="J39" s="34">
        <f>TRUNC(I39*7/8,2)</f>
        <v>1.13</v>
      </c>
      <c r="K39" s="35">
        <v>5</v>
      </c>
      <c r="L39" s="67"/>
    </row>
    <row r="40" spans="1:12" ht="12.75" customHeight="1">
      <c r="A40" s="62"/>
      <c r="B40" s="36">
        <v>4</v>
      </c>
      <c r="C40" s="29" t="s">
        <v>24</v>
      </c>
      <c r="D40" s="30"/>
      <c r="E40" s="31" t="str">
        <f>IF(I40&lt;H9,"OG",IF(I40&gt;=K9,"PROM","MG"))</f>
        <v>OG</v>
      </c>
      <c r="F40" s="28">
        <v>2</v>
      </c>
      <c r="G40" s="28">
        <v>40</v>
      </c>
      <c r="H40" s="28">
        <v>25</v>
      </c>
      <c r="I40" s="33">
        <f>ROUNDDOWN(G40/H40,2)</f>
        <v>1.6</v>
      </c>
      <c r="J40" s="34">
        <f>TRUNC(I40*7/8,2)</f>
        <v>1.4</v>
      </c>
      <c r="K40" s="28">
        <v>7</v>
      </c>
      <c r="L40" s="67"/>
    </row>
    <row r="41" spans="1:13" ht="12.75" customHeight="1">
      <c r="A41" s="18"/>
      <c r="B41" s="37"/>
      <c r="C41" s="18" t="str">
        <f>IF(I41&lt;H9,"OG",IF(I41&gt;=K9,"PROM","MG"))</f>
        <v>OG</v>
      </c>
      <c r="D41" s="38"/>
      <c r="E41" s="39" t="s">
        <v>3</v>
      </c>
      <c r="F41" s="40">
        <f>SUM(F37:F40)</f>
        <v>4</v>
      </c>
      <c r="G41" s="40">
        <f>G37+G38+G39+G40</f>
        <v>144</v>
      </c>
      <c r="H41" s="40">
        <f>H37+H38+H39+H40</f>
        <v>88</v>
      </c>
      <c r="I41" s="41">
        <f>ROUNDDOWN(G41/H41,2)</f>
        <v>1.63</v>
      </c>
      <c r="J41" s="42">
        <f>TRUNC(I41*7/8,2)</f>
        <v>1.42</v>
      </c>
      <c r="K41" s="40">
        <f>MAX(K37:K40)</f>
        <v>11</v>
      </c>
      <c r="L41" s="68"/>
      <c r="M41" s="3"/>
    </row>
    <row r="42" spans="1:13" ht="7.5" customHeight="1" thickBot="1">
      <c r="A42" s="14"/>
      <c r="B42" s="43"/>
      <c r="C42" s="14"/>
      <c r="D42" s="14"/>
      <c r="E42" s="14"/>
      <c r="F42" s="14"/>
      <c r="G42" s="14"/>
      <c r="H42" s="14"/>
      <c r="I42" s="17"/>
      <c r="J42" s="17"/>
      <c r="K42" s="14"/>
      <c r="L42" s="14"/>
      <c r="M42" s="18"/>
    </row>
    <row r="43" spans="1:12" ht="12.75" customHeight="1">
      <c r="A43" s="48" t="s">
        <v>0</v>
      </c>
      <c r="B43" s="20" t="s">
        <v>22</v>
      </c>
      <c r="C43" s="20"/>
      <c r="D43" s="20"/>
      <c r="E43" s="20"/>
      <c r="F43" s="21" t="s">
        <v>1</v>
      </c>
      <c r="G43" s="20" t="s">
        <v>23</v>
      </c>
      <c r="H43" s="22"/>
      <c r="I43" s="23"/>
      <c r="J43" s="23"/>
      <c r="K43" s="24" t="s">
        <v>2</v>
      </c>
      <c r="L43" s="20">
        <v>4378</v>
      </c>
    </row>
    <row r="44" ht="7.5" customHeight="1"/>
    <row r="45" spans="3:12" ht="12.75" customHeight="1">
      <c r="C45" s="22"/>
      <c r="F45" s="26" t="s">
        <v>4</v>
      </c>
      <c r="G45" s="26" t="s">
        <v>5</v>
      </c>
      <c r="H45" s="26" t="s">
        <v>6</v>
      </c>
      <c r="I45" s="27" t="s">
        <v>7</v>
      </c>
      <c r="J45" s="27" t="s">
        <v>14</v>
      </c>
      <c r="K45" s="26" t="s">
        <v>8</v>
      </c>
      <c r="L45" s="26" t="s">
        <v>9</v>
      </c>
    </row>
    <row r="46" spans="2:15" ht="12.75" customHeight="1">
      <c r="B46" s="28">
        <v>1</v>
      </c>
      <c r="C46" s="29" t="s">
        <v>24</v>
      </c>
      <c r="D46" s="30"/>
      <c r="E46" s="31" t="str">
        <f>IF(I46&lt;H9,"OG",IF(I46&gt;=K9,"PROM","MG"))</f>
        <v>OG</v>
      </c>
      <c r="F46" s="28">
        <v>2</v>
      </c>
      <c r="G46" s="28">
        <v>40</v>
      </c>
      <c r="H46" s="28">
        <v>26</v>
      </c>
      <c r="I46" s="33">
        <f>ROUNDDOWN(G46/H46,2)</f>
        <v>1.53</v>
      </c>
      <c r="J46" s="34">
        <f>TRUNC(I46*7/8,2)</f>
        <v>1.33</v>
      </c>
      <c r="K46" s="28">
        <v>6</v>
      </c>
      <c r="L46" s="66">
        <v>4</v>
      </c>
      <c r="O46" s="18"/>
    </row>
    <row r="47" spans="2:12" ht="12.75" customHeight="1">
      <c r="B47" s="28">
        <v>2</v>
      </c>
      <c r="C47" s="29" t="s">
        <v>30</v>
      </c>
      <c r="D47" s="30"/>
      <c r="E47" s="31" t="str">
        <f>IF(I47&lt;H9,"OG",IF(I47&gt;=K9,"PROM","MG"))</f>
        <v>OG</v>
      </c>
      <c r="F47" s="28">
        <v>0</v>
      </c>
      <c r="G47" s="28">
        <v>27</v>
      </c>
      <c r="H47" s="28">
        <v>23</v>
      </c>
      <c r="I47" s="33">
        <f>ROUNDDOWN(G47/H47,2)</f>
        <v>1.17</v>
      </c>
      <c r="J47" s="34">
        <f>TRUNC(I47*7/8,2)</f>
        <v>1.02</v>
      </c>
      <c r="K47" s="28">
        <v>9</v>
      </c>
      <c r="L47" s="67"/>
    </row>
    <row r="48" spans="2:12" ht="12.75" customHeight="1">
      <c r="B48" s="28">
        <v>3</v>
      </c>
      <c r="C48" s="29" t="s">
        <v>31</v>
      </c>
      <c r="D48" s="30"/>
      <c r="E48" s="31" t="str">
        <f>IF(I48&lt;H9,"OG",IF(I48&gt;=K9,"PROM","MG"))</f>
        <v>OG</v>
      </c>
      <c r="F48" s="28">
        <v>0</v>
      </c>
      <c r="G48" s="28">
        <v>22</v>
      </c>
      <c r="H48" s="28">
        <v>18</v>
      </c>
      <c r="I48" s="33">
        <f>ROUNDDOWN(G48/H48,2)</f>
        <v>1.22</v>
      </c>
      <c r="J48" s="34">
        <f>TRUNC(I48*7/8,2)</f>
        <v>1.06</v>
      </c>
      <c r="K48" s="28">
        <v>6</v>
      </c>
      <c r="L48" s="67"/>
    </row>
    <row r="49" spans="1:12" ht="12.75" customHeight="1">
      <c r="A49" s="62"/>
      <c r="B49" s="28">
        <v>4</v>
      </c>
      <c r="C49" s="29" t="s">
        <v>20</v>
      </c>
      <c r="D49" s="30"/>
      <c r="E49" s="31" t="str">
        <f>IF(I49&lt;H9,"OG",IF(I49&gt;=K9,"PROM","MG"))</f>
        <v>OG</v>
      </c>
      <c r="F49" s="28">
        <v>2</v>
      </c>
      <c r="G49" s="28">
        <v>40</v>
      </c>
      <c r="H49" s="28">
        <v>26</v>
      </c>
      <c r="I49" s="33">
        <f>ROUNDDOWN(G49/H49,2)</f>
        <v>1.53</v>
      </c>
      <c r="J49" s="34">
        <f>TRUNC(I49*7/8,2)</f>
        <v>1.33</v>
      </c>
      <c r="K49" s="28">
        <v>9</v>
      </c>
      <c r="L49" s="67"/>
    </row>
    <row r="50" spans="1:13" ht="12.75" customHeight="1">
      <c r="A50" s="18"/>
      <c r="B50" s="37"/>
      <c r="C50" s="18" t="str">
        <f>IF(I50&lt;H9,"OG",IF(I50&gt;=K9,"PROM","MG"))</f>
        <v>OG</v>
      </c>
      <c r="D50" s="38"/>
      <c r="E50" s="39" t="s">
        <v>3</v>
      </c>
      <c r="F50" s="40">
        <f>SUM(F46:F49)</f>
        <v>4</v>
      </c>
      <c r="G50" s="40">
        <f>G46+G47+G48+G49</f>
        <v>129</v>
      </c>
      <c r="H50" s="40">
        <f>H46+H47+H48+H49</f>
        <v>93</v>
      </c>
      <c r="I50" s="41">
        <f>ROUNDDOWN(G50/H50,2)</f>
        <v>1.38</v>
      </c>
      <c r="J50" s="42">
        <f>TRUNC(I50*7/8,2)</f>
        <v>1.2</v>
      </c>
      <c r="K50" s="40">
        <f>MAX(K46:K49)</f>
        <v>9</v>
      </c>
      <c r="L50" s="68"/>
      <c r="M50" s="3"/>
    </row>
    <row r="51" spans="1:13" ht="7.5" customHeight="1" thickBot="1">
      <c r="A51" s="14"/>
      <c r="B51" s="43"/>
      <c r="C51" s="14"/>
      <c r="D51" s="14"/>
      <c r="E51" s="14"/>
      <c r="F51" s="14"/>
      <c r="G51" s="14"/>
      <c r="H51" s="14"/>
      <c r="I51" s="17"/>
      <c r="J51" s="17"/>
      <c r="K51" s="14"/>
      <c r="L51" s="14"/>
      <c r="M51" s="18"/>
    </row>
    <row r="52" spans="1:12" ht="12.75" customHeight="1">
      <c r="A52" s="19" t="s">
        <v>0</v>
      </c>
      <c r="B52" s="20" t="s">
        <v>25</v>
      </c>
      <c r="C52" s="49"/>
      <c r="D52" s="49"/>
      <c r="E52" s="19"/>
      <c r="F52" s="21" t="s">
        <v>1</v>
      </c>
      <c r="G52" s="44" t="s">
        <v>26</v>
      </c>
      <c r="H52" s="22"/>
      <c r="I52" s="23"/>
      <c r="J52" s="23"/>
      <c r="K52" s="24" t="s">
        <v>2</v>
      </c>
      <c r="L52" s="45">
        <v>7048</v>
      </c>
    </row>
    <row r="53" spans="9:10" ht="7.5" customHeight="1">
      <c r="I53" s="23"/>
      <c r="J53" s="25"/>
    </row>
    <row r="54" spans="3:12" ht="12.75" customHeight="1">
      <c r="C54" s="22"/>
      <c r="F54" s="26" t="s">
        <v>4</v>
      </c>
      <c r="G54" s="26" t="s">
        <v>5</v>
      </c>
      <c r="H54" s="26" t="s">
        <v>6</v>
      </c>
      <c r="I54" s="46" t="s">
        <v>7</v>
      </c>
      <c r="J54" s="27" t="s">
        <v>14</v>
      </c>
      <c r="K54" s="26" t="s">
        <v>8</v>
      </c>
      <c r="L54" s="26" t="s">
        <v>9</v>
      </c>
    </row>
    <row r="55" spans="2:12" ht="12.75" customHeight="1">
      <c r="B55" s="28">
        <v>1</v>
      </c>
      <c r="C55" s="29" t="s">
        <v>27</v>
      </c>
      <c r="D55" s="30"/>
      <c r="E55" s="31" t="str">
        <f>IF(I55&lt;H9,"OG",IF(I55&gt;=K9,"PROM","MG"))</f>
        <v>OG</v>
      </c>
      <c r="F55" s="28">
        <v>0</v>
      </c>
      <c r="G55" s="28">
        <v>36</v>
      </c>
      <c r="H55" s="28">
        <v>26</v>
      </c>
      <c r="I55" s="33">
        <f>ROUNDDOWN(G55/H55,2)</f>
        <v>1.38</v>
      </c>
      <c r="J55" s="34">
        <f>TRUNC(I55*7/8,2)</f>
        <v>1.2</v>
      </c>
      <c r="K55" s="28">
        <v>5</v>
      </c>
      <c r="L55" s="66">
        <v>5</v>
      </c>
    </row>
    <row r="56" spans="2:12" ht="12.75" customHeight="1">
      <c r="B56" s="28">
        <v>2</v>
      </c>
      <c r="C56" s="29" t="s">
        <v>31</v>
      </c>
      <c r="D56" s="30"/>
      <c r="E56" s="31" t="str">
        <f>IF(I56&lt;H9,"OG",IF(I56&gt;=K9,"PROM","MG"))</f>
        <v>MG</v>
      </c>
      <c r="F56" s="28">
        <v>2</v>
      </c>
      <c r="G56" s="28">
        <v>40</v>
      </c>
      <c r="H56" s="28">
        <v>17</v>
      </c>
      <c r="I56" s="33">
        <f>ROUNDDOWN(G56/H56,2)</f>
        <v>2.35</v>
      </c>
      <c r="J56" s="34">
        <f>TRUNC(I56*7/8,2)</f>
        <v>2.05</v>
      </c>
      <c r="K56" s="28">
        <v>7</v>
      </c>
      <c r="L56" s="67"/>
    </row>
    <row r="57" spans="2:12" ht="12.75" customHeight="1">
      <c r="B57" s="28">
        <v>3</v>
      </c>
      <c r="C57" s="29" t="s">
        <v>20</v>
      </c>
      <c r="D57" s="30"/>
      <c r="E57" s="31" t="str">
        <f>IF(I57&lt;H9,"OG",IF(I57&gt;=K9,"PROM","MG"))</f>
        <v>OG</v>
      </c>
      <c r="F57" s="28">
        <v>0</v>
      </c>
      <c r="G57" s="28">
        <v>26</v>
      </c>
      <c r="H57" s="28">
        <v>23</v>
      </c>
      <c r="I57" s="33">
        <f>ROUNDDOWN(G57/H57,2)</f>
        <v>1.13</v>
      </c>
      <c r="J57" s="34">
        <f>TRUNC(I57*7/8,2)</f>
        <v>0.98</v>
      </c>
      <c r="K57" s="28">
        <v>4</v>
      </c>
      <c r="L57" s="67"/>
    </row>
    <row r="58" spans="1:12" ht="12.75" customHeight="1">
      <c r="A58" s="62"/>
      <c r="B58" s="36">
        <v>4</v>
      </c>
      <c r="C58" s="29" t="s">
        <v>30</v>
      </c>
      <c r="D58" s="30"/>
      <c r="E58" s="31" t="str">
        <f>IF(I58&lt;H9,"OG",IF(I58&gt;=K9,"PROM","MG"))</f>
        <v>OG</v>
      </c>
      <c r="F58" s="28">
        <v>0</v>
      </c>
      <c r="G58" s="28">
        <v>37</v>
      </c>
      <c r="H58" s="28">
        <v>25</v>
      </c>
      <c r="I58" s="33">
        <f>ROUNDDOWN(G58/H58,2)</f>
        <v>1.48</v>
      </c>
      <c r="J58" s="34">
        <f>TRUNC(I58*7/8,2)</f>
        <v>1.29</v>
      </c>
      <c r="K58" s="28">
        <v>9</v>
      </c>
      <c r="L58" s="67"/>
    </row>
    <row r="59" spans="1:17" ht="12.75" customHeight="1">
      <c r="A59" s="18"/>
      <c r="B59" s="37"/>
      <c r="C59" s="18" t="str">
        <f>IF(I59&lt;H9,"OG",IF(I59&gt;=K9,"PROM","MG"))</f>
        <v>OG</v>
      </c>
      <c r="D59" s="38"/>
      <c r="E59" s="39" t="s">
        <v>3</v>
      </c>
      <c r="F59" s="40">
        <f>SUM(F55:F58)</f>
        <v>2</v>
      </c>
      <c r="G59" s="40">
        <f>G55+G56+G57+G58</f>
        <v>139</v>
      </c>
      <c r="H59" s="40">
        <f>H55+H56+H57+H58</f>
        <v>91</v>
      </c>
      <c r="I59" s="41">
        <f>ROUNDDOWN(G59/H59,2)</f>
        <v>1.52</v>
      </c>
      <c r="J59" s="42">
        <f>TRUNC(I59*7/8,2)</f>
        <v>1.33</v>
      </c>
      <c r="K59" s="40">
        <f>MAX(K55:K58)</f>
        <v>9</v>
      </c>
      <c r="L59" s="68"/>
      <c r="M59" s="3"/>
      <c r="Q59" s="1" t="s">
        <v>12</v>
      </c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50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5" t="s">
        <v>33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18"/>
      <c r="B63" s="37"/>
      <c r="C63" s="65" t="s">
        <v>34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37:L41"/>
    <mergeCell ref="L28:L32"/>
    <mergeCell ref="L55:L59"/>
    <mergeCell ref="L46:L50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2013-10-06T18:41:11Z</dcterms:modified>
  <cp:category/>
  <cp:version/>
  <cp:contentType/>
  <cp:contentStatus/>
</cp:coreProperties>
</file>