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4335" activeTab="0"/>
  </bookViews>
  <sheets>
    <sheet name="District en Gewestelijke finale" sheetId="1" r:id="rId1"/>
  </sheets>
  <definedNames>
    <definedName name="_xlnm.Print_Area" localSheetId="0">'District en Gewestelijke finale'!$A$1:$L$63</definedName>
  </definedNames>
  <calcPr fullCalcOnLoad="1"/>
</workbook>
</file>

<file path=xl/sharedStrings.xml><?xml version="1.0" encoding="utf-8"?>
<sst xmlns="http://schemas.openxmlformats.org/spreadsheetml/2006/main" count="78" uniqueCount="29">
  <si>
    <t xml:space="preserve">Speler: </t>
  </si>
  <si>
    <t>Club:</t>
  </si>
  <si>
    <t>Lic:</t>
  </si>
  <si>
    <t>Totaal</t>
  </si>
  <si>
    <t>P</t>
  </si>
  <si>
    <t>CAR</t>
  </si>
  <si>
    <t>B</t>
  </si>
  <si>
    <t>GEM</t>
  </si>
  <si>
    <t>HR</t>
  </si>
  <si>
    <t>Plaats</t>
  </si>
  <si>
    <t>Te spelen punten :</t>
  </si>
  <si>
    <t>Promotie :</t>
  </si>
  <si>
    <t xml:space="preserve"> </t>
  </si>
  <si>
    <t>Formaat: 2,10m</t>
  </si>
  <si>
    <t>2,30M</t>
  </si>
  <si>
    <t xml:space="preserve">   Gemiddelde :</t>
  </si>
  <si>
    <t xml:space="preserve">Datum:  12/10/2014                                                    </t>
  </si>
  <si>
    <t>Club: Kon. B.C. De Gildevrienden</t>
  </si>
  <si>
    <t>JANSSENS Dirk</t>
  </si>
  <si>
    <t>BC Sleepbootje</t>
  </si>
  <si>
    <t>Kon. B.C. De Gildevrienden</t>
  </si>
  <si>
    <t>MAES Georges</t>
  </si>
  <si>
    <t>Kon. Sint-Niklase B.A.</t>
  </si>
  <si>
    <t xml:space="preserve">DE WREEDE Marc </t>
  </si>
  <si>
    <t>NS</t>
  </si>
  <si>
    <t xml:space="preserve">CHRISTIAENS Johan </t>
  </si>
  <si>
    <t>HNS</t>
  </si>
  <si>
    <r>
      <rPr>
        <b/>
        <sz val="10"/>
        <rFont val="Arial"/>
        <family val="2"/>
      </rPr>
      <t>JANSSENS Dirk</t>
    </r>
    <r>
      <rPr>
        <sz val="10"/>
        <rFont val="Arial"/>
        <family val="2"/>
      </rPr>
      <t xml:space="preserve"> zal ons district vertegenwoordigen op de gewestelijke finale die </t>
    </r>
  </si>
  <si>
    <r>
      <t xml:space="preserve">plaatsvind op 27-28 december in district </t>
    </r>
    <r>
      <rPr>
        <b/>
        <sz val="10"/>
        <rFont val="Arial"/>
        <family val="2"/>
      </rPr>
      <t>GENT</t>
    </r>
    <r>
      <rPr>
        <sz val="10"/>
        <rFont val="Arial"/>
        <family val="2"/>
      </rPr>
      <t>.</t>
    </r>
  </si>
</sst>
</file>

<file path=xl/styles.xml><?xml version="1.0" encoding="utf-8"?>
<styleSheet xmlns="http://schemas.openxmlformats.org/spreadsheetml/2006/main">
  <numFmts count="55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\ #,##0_-;&quot;€&quot;\ #,##0\-"/>
    <numFmt numFmtId="173" formatCode="&quot;€&quot;\ #,##0_-;[Red]&quot;€&quot;\ #,##0\-"/>
    <numFmt numFmtId="174" formatCode="&quot;€&quot;\ #,##0.00_-;&quot;€&quot;\ #,##0.00\-"/>
    <numFmt numFmtId="175" formatCode="&quot;€&quot;\ #,##0.00_-;[Red]&quot;€&quot;\ #,##0.00\-"/>
    <numFmt numFmtId="176" formatCode="_-&quot;€&quot;\ * #,##0_-;_-&quot;€&quot;\ * #,##0\-;_-&quot;€&quot;\ * &quot;-&quot;_-;_-@_-"/>
    <numFmt numFmtId="177" formatCode="_-* #,##0_-;_-* #,##0\-;_-* &quot;-&quot;_-;_-@_-"/>
    <numFmt numFmtId="178" formatCode="_-&quot;€&quot;\ * #,##0.00_-;_-&quot;€&quot;\ * #,##0.00\-;_-&quot;€&quot;\ * &quot;-&quot;??_-;_-@_-"/>
    <numFmt numFmtId="179" formatCode="_-* #,##0.00_-;_-* #,##0.00\-;_-* &quot;-&quot;??_-;_-@_-"/>
    <numFmt numFmtId="180" formatCode="&quot;€&quot;\ #,##0_);\(&quot;€&quot;\ #,##0\)"/>
    <numFmt numFmtId="181" formatCode="&quot;€&quot;\ #,##0_);[Red]\(&quot;€&quot;\ #,##0\)"/>
    <numFmt numFmtId="182" formatCode="&quot;€&quot;\ #,##0.00_);\(&quot;€&quot;\ #,##0.00\)"/>
    <numFmt numFmtId="183" formatCode="&quot;€&quot;\ #,##0.00_);[Red]\(&quot;€&quot;\ #,##0.00\)"/>
    <numFmt numFmtId="184" formatCode="_(&quot;€&quot;\ * #,##0_);_(&quot;€&quot;\ * \(#,##0\);_(&quot;€&quot;\ * &quot;-&quot;_);_(@_)"/>
    <numFmt numFmtId="185" formatCode="_(* #,##0_);_(* \(#,##0\);_(* &quot;-&quot;_);_(@_)"/>
    <numFmt numFmtId="186" formatCode="_(&quot;€&quot;\ * #,##0.00_);_(&quot;€&quot;\ * \(#,##0.00\);_(&quot;€&quot;\ * &quot;-&quot;??_);_(@_)"/>
    <numFmt numFmtId="187" formatCode="_(* #,##0.00_);_(* \(#,##0.00\);_(* &quot;-&quot;??_);_(@_)"/>
    <numFmt numFmtId="188" formatCode="#,##0\ &quot;BF&quot;;\-#,##0\ &quot;BF&quot;"/>
    <numFmt numFmtId="189" formatCode="#,##0\ &quot;BF&quot;;[Red]\-#,##0\ &quot;BF&quot;"/>
    <numFmt numFmtId="190" formatCode="#,##0.00\ &quot;BF&quot;;\-#,##0.00\ &quot;BF&quot;"/>
    <numFmt numFmtId="191" formatCode="#,##0.00\ &quot;BF&quot;;[Red]\-#,##0.00\ &quot;BF&quot;"/>
    <numFmt numFmtId="192" formatCode="_-* #,##0\ &quot;BF&quot;_-;\-* #,##0\ &quot;BF&quot;_-;_-* &quot;-&quot;\ &quot;BF&quot;_-;_-@_-"/>
    <numFmt numFmtId="193" formatCode="_-* #,##0\ _B_F_-;\-* #,##0\ _B_F_-;_-* &quot;-&quot;\ _B_F_-;_-@_-"/>
    <numFmt numFmtId="194" formatCode="_-* #,##0.00\ &quot;BF&quot;_-;\-* #,##0.00\ &quot;BF&quot;_-;_-* &quot;-&quot;??\ &quot;BF&quot;_-;_-@_-"/>
    <numFmt numFmtId="195" formatCode="_-* #,##0.00\ _B_F_-;\-* #,##0.00\ _B_F_-;_-* &quot;-&quot;??\ _B_F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&quot;fl&quot;\ #,##0_-;&quot;fl&quot;\ #,##0\-"/>
    <numFmt numFmtId="203" formatCode="&quot;fl&quot;\ #,##0_-;[Red]&quot;fl&quot;\ #,##0\-"/>
    <numFmt numFmtId="204" formatCode="&quot;fl&quot;\ #,##0.00_-;&quot;fl&quot;\ #,##0.00\-"/>
    <numFmt numFmtId="205" formatCode="&quot;fl&quot;\ #,##0.00_-;[Red]&quot;fl&quot;\ #,##0.00\-"/>
    <numFmt numFmtId="206" formatCode="_-&quot;fl&quot;\ * #,##0_-;_-&quot;fl&quot;\ * #,##0\-;_-&quot;fl&quot;\ * &quot;-&quot;_-;_-@_-"/>
    <numFmt numFmtId="207" formatCode="_-&quot;fl&quot;\ * #,##0.00_-;_-&quot;fl&quot;\ * #,##0.00\-;_-&quot;fl&quot;\ * &quot;-&quot;??_-;_-@_-"/>
    <numFmt numFmtId="208" formatCode="0.000"/>
    <numFmt numFmtId="209" formatCode="0.0"/>
    <numFmt numFmtId="210" formatCode="0.0000"/>
  </numFmts>
  <fonts count="5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i/>
      <sz val="48"/>
      <name val="Arial"/>
      <family val="2"/>
    </font>
    <font>
      <b/>
      <sz val="10"/>
      <color indexed="53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i/>
      <sz val="10"/>
      <color indexed="8"/>
      <name val="Arial"/>
      <family val="0"/>
    </font>
    <font>
      <b/>
      <i/>
      <sz val="14"/>
      <color indexed="8"/>
      <name val="Arial"/>
      <family val="0"/>
    </font>
    <font>
      <i/>
      <sz val="14"/>
      <color indexed="8"/>
      <name val="Arial"/>
      <family val="0"/>
    </font>
    <font>
      <b/>
      <sz val="12"/>
      <color indexed="8"/>
      <name val="Arial"/>
      <family val="0"/>
    </font>
    <font>
      <b/>
      <i/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2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39" fillId="29" borderId="1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0" fillId="31" borderId="7" applyNumberFormat="0" applyFont="0" applyAlignment="0" applyProtection="0"/>
    <xf numFmtId="0" fontId="44" fillId="32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26" borderId="9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15" fontId="4" fillId="0" borderId="0" xfId="0" applyNumberFormat="1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2" fontId="4" fillId="0" borderId="0" xfId="0" applyNumberFormat="1" applyFont="1" applyAlignment="1">
      <alignment/>
    </xf>
    <xf numFmtId="0" fontId="4" fillId="0" borderId="0" xfId="0" applyFont="1" applyAlignment="1">
      <alignment horizontal="right"/>
    </xf>
    <xf numFmtId="16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4" fillId="0" borderId="10" xfId="0" applyFont="1" applyBorder="1" applyAlignment="1">
      <alignment/>
    </xf>
    <xf numFmtId="2" fontId="0" fillId="0" borderId="1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6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0" fillId="0" borderId="12" xfId="0" applyFont="1" applyBorder="1" applyAlignment="1">
      <alignment/>
    </xf>
    <xf numFmtId="2" fontId="0" fillId="0" borderId="12" xfId="0" applyNumberFormat="1" applyFont="1" applyBorder="1" applyAlignment="1">
      <alignment horizontal="center"/>
    </xf>
    <xf numFmtId="0" fontId="7" fillId="0" borderId="11" xfId="0" applyFont="1" applyBorder="1" applyAlignment="1">
      <alignment horizontal="right"/>
    </xf>
    <xf numFmtId="2" fontId="0" fillId="0" borderId="0" xfId="0" applyNumberFormat="1" applyFont="1" applyBorder="1" applyAlignment="1">
      <alignment horizontal="center"/>
    </xf>
    <xf numFmtId="0" fontId="7" fillId="33" borderId="13" xfId="0" applyFont="1" applyFill="1" applyBorder="1" applyAlignment="1">
      <alignment horizontal="center"/>
    </xf>
    <xf numFmtId="2" fontId="7" fillId="33" borderId="13" xfId="0" applyNumberFormat="1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5" xfId="0" applyFont="1" applyBorder="1" applyAlignment="1">
      <alignment horizontal="right"/>
    </xf>
    <xf numFmtId="2" fontId="0" fillId="0" borderId="13" xfId="0" applyNumberFormat="1" applyFont="1" applyBorder="1" applyAlignment="1">
      <alignment horizontal="center"/>
    </xf>
    <xf numFmtId="2" fontId="0" fillId="0" borderId="16" xfId="0" applyNumberFormat="1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0" fillId="0" borderId="13" xfId="0" applyFont="1" applyBorder="1" applyAlignment="1">
      <alignment/>
    </xf>
    <xf numFmtId="0" fontId="7" fillId="0" borderId="13" xfId="0" applyFont="1" applyBorder="1" applyAlignment="1">
      <alignment horizontal="center"/>
    </xf>
    <xf numFmtId="2" fontId="7" fillId="0" borderId="13" xfId="0" applyNumberFormat="1" applyFont="1" applyBorder="1" applyAlignment="1">
      <alignment horizontal="center"/>
    </xf>
    <xf numFmtId="2" fontId="7" fillId="0" borderId="16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left"/>
    </xf>
    <xf numFmtId="0" fontId="6" fillId="0" borderId="11" xfId="0" applyFont="1" applyBorder="1" applyAlignment="1" quotePrefix="1">
      <alignment/>
    </xf>
    <xf numFmtId="2" fontId="7" fillId="33" borderId="17" xfId="0" applyNumberFormat="1" applyFont="1" applyFill="1" applyBorder="1" applyAlignment="1">
      <alignment horizontal="center"/>
    </xf>
    <xf numFmtId="0" fontId="0" fillId="0" borderId="18" xfId="0" applyFont="1" applyBorder="1" applyAlignment="1">
      <alignment horizontal="right"/>
    </xf>
    <xf numFmtId="0" fontId="0" fillId="0" borderId="11" xfId="0" applyFont="1" applyBorder="1" applyAlignment="1">
      <alignment horizontal="left"/>
    </xf>
    <xf numFmtId="0" fontId="9" fillId="0" borderId="11" xfId="0" applyFont="1" applyBorder="1" applyAlignment="1">
      <alignment/>
    </xf>
    <xf numFmtId="2" fontId="0" fillId="0" borderId="19" xfId="0" applyNumberFormat="1" applyFont="1" applyBorder="1" applyAlignment="1">
      <alignment/>
    </xf>
    <xf numFmtId="0" fontId="7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0" fillId="0" borderId="19" xfId="0" applyFont="1" applyBorder="1" applyAlignment="1">
      <alignment/>
    </xf>
    <xf numFmtId="2" fontId="0" fillId="0" borderId="0" xfId="0" applyNumberFormat="1" applyFont="1" applyBorder="1" applyAlignment="1">
      <alignment/>
    </xf>
    <xf numFmtId="0" fontId="7" fillId="0" borderId="15" xfId="0" applyFont="1" applyBorder="1" applyAlignment="1" applyProtection="1">
      <alignment horizontal="left"/>
      <protection locked="0"/>
    </xf>
    <xf numFmtId="0" fontId="0" fillId="0" borderId="15" xfId="0" applyFont="1" applyBorder="1" applyAlignment="1">
      <alignment/>
    </xf>
    <xf numFmtId="208" fontId="7" fillId="0" borderId="15" xfId="0" applyNumberFormat="1" applyFont="1" applyBorder="1" applyAlignment="1" applyProtection="1">
      <alignment horizontal="center"/>
      <protection locked="0"/>
    </xf>
    <xf numFmtId="2" fontId="7" fillId="0" borderId="15" xfId="0" applyNumberFormat="1" applyFont="1" applyBorder="1" applyAlignment="1" applyProtection="1">
      <alignment horizontal="center"/>
      <protection locked="0"/>
    </xf>
    <xf numFmtId="2" fontId="0" fillId="0" borderId="15" xfId="0" applyNumberFormat="1" applyFont="1" applyBorder="1" applyAlignment="1">
      <alignment horizontal="right"/>
    </xf>
    <xf numFmtId="2" fontId="7" fillId="0" borderId="15" xfId="0" applyNumberFormat="1" applyFont="1" applyBorder="1" applyAlignment="1" applyProtection="1">
      <alignment horizontal="right"/>
      <protection locked="0"/>
    </xf>
    <xf numFmtId="0" fontId="0" fillId="0" borderId="18" xfId="0" applyFont="1" applyBorder="1" applyAlignment="1">
      <alignment/>
    </xf>
    <xf numFmtId="0" fontId="50" fillId="0" borderId="11" xfId="0" applyFont="1" applyBorder="1" applyAlignment="1">
      <alignment/>
    </xf>
    <xf numFmtId="0" fontId="0" fillId="0" borderId="13" xfId="0" applyBorder="1" applyAlignment="1">
      <alignment horizontal="center"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7</xdr:row>
      <xdr:rowOff>114300</xdr:rowOff>
    </xdr:to>
    <xdr:sp>
      <xdr:nvSpPr>
        <xdr:cNvPr id="1" name="Rectangle 2"/>
        <xdr:cNvSpPr>
          <a:spLocks/>
        </xdr:cNvSpPr>
      </xdr:nvSpPr>
      <xdr:spPr>
        <a:xfrm>
          <a:off x="0" y="0"/>
          <a:ext cx="6181725" cy="1247775"/>
        </a:xfrm>
        <a:prstGeom prst="rect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KONINKLIJKE BELGISCHE BILJARTBOND
</a:t>
          </a:r>
          <a:r>
            <a:rPr lang="en-US" cap="none" sz="14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Gewest Beide Vlaanderen
</a:t>
          </a:r>
          <a:r>
            <a:rPr lang="en-US" cap="none" sz="14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RECHTSTREEKSE  DISTRICTFINALE</a:t>
          </a:r>
        </a:p>
      </xdr:txBody>
    </xdr:sp>
    <xdr:clientData/>
  </xdr:twoCellAnchor>
  <xdr:twoCellAnchor>
    <xdr:from>
      <xdr:col>0</xdr:col>
      <xdr:colOff>0</xdr:colOff>
      <xdr:row>5</xdr:row>
      <xdr:rowOff>9525</xdr:rowOff>
    </xdr:from>
    <xdr:to>
      <xdr:col>4</xdr:col>
      <xdr:colOff>133350</xdr:colOff>
      <xdr:row>7</xdr:row>
      <xdr:rowOff>85725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0" y="819150"/>
          <a:ext cx="2152650" cy="400050"/>
        </a:xfrm>
        <a:prstGeom prst="rect">
          <a:avLst/>
        </a:prstGeom>
        <a:noFill/>
        <a:ln w="1587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District Waasland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KAMPIOENSCHAP van BELGIË</a:t>
          </a:r>
        </a:p>
      </xdr:txBody>
    </xdr:sp>
    <xdr:clientData/>
  </xdr:twoCellAnchor>
  <xdr:twoCellAnchor>
    <xdr:from>
      <xdr:col>5</xdr:col>
      <xdr:colOff>66675</xdr:colOff>
      <xdr:row>5</xdr:row>
      <xdr:rowOff>9525</xdr:rowOff>
    </xdr:from>
    <xdr:to>
      <xdr:col>11</xdr:col>
      <xdr:colOff>514350</xdr:colOff>
      <xdr:row>7</xdr:row>
      <xdr:rowOff>85725</xdr:rowOff>
    </xdr:to>
    <xdr:sp>
      <xdr:nvSpPr>
        <xdr:cNvPr id="3" name="Text Box 6"/>
        <xdr:cNvSpPr txBox="1">
          <a:spLocks noChangeArrowheads="1"/>
        </xdr:cNvSpPr>
      </xdr:nvSpPr>
      <xdr:spPr>
        <a:xfrm>
          <a:off x="2533650" y="819150"/>
          <a:ext cx="3533775" cy="400050"/>
        </a:xfrm>
        <a:prstGeom prst="rect">
          <a:avLst/>
        </a:prstGeom>
        <a:noFill/>
        <a:ln w="15875" cmpd="sng">
          <a:noFill/>
        </a:ln>
      </xdr:spPr>
      <xdr:txBody>
        <a:bodyPr vertOverflow="clip" wrap="square" lIns="0" tIns="27432" rIns="36576" bIns="0"/>
        <a:p>
          <a:pPr algn="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Sportjaar 2014 - 2015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6° KLASSE VRIJSPEL  KLEIN BILJART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R67"/>
  <sheetViews>
    <sheetView tabSelected="1" zoomScaleSheetLayoutView="100" zoomScalePageLayoutView="0" workbookViewId="0" topLeftCell="A1">
      <selection activeCell="L63" sqref="A1:L63"/>
    </sheetView>
  </sheetViews>
  <sheetFormatPr defaultColWidth="8.8515625" defaultRowHeight="12.75"/>
  <cols>
    <col min="1" max="1" width="7.7109375" style="1" customWidth="1"/>
    <col min="2" max="2" width="3.140625" style="2" customWidth="1"/>
    <col min="3" max="4" width="9.7109375" style="1" customWidth="1"/>
    <col min="5" max="5" width="6.7109375" style="1" customWidth="1"/>
    <col min="6" max="8" width="7.7109375" style="1" customWidth="1"/>
    <col min="9" max="10" width="7.7109375" style="3" customWidth="1"/>
    <col min="11" max="11" width="7.7109375" style="1" customWidth="1"/>
    <col min="12" max="12" width="9.421875" style="1" customWidth="1"/>
    <col min="13" max="13" width="6.7109375" style="1" hidden="1" customWidth="1"/>
    <col min="14" max="14" width="5.7109375" style="1" customWidth="1"/>
    <col min="15" max="15" width="8.8515625" style="1" customWidth="1"/>
    <col min="16" max="16" width="9.00390625" style="1" customWidth="1"/>
    <col min="17" max="16384" width="8.8515625" style="1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5.75" customHeight="1"/>
    <row r="9" spans="1:12" ht="15" customHeight="1">
      <c r="A9" s="65" t="s">
        <v>10</v>
      </c>
      <c r="B9" s="66"/>
      <c r="C9" s="66"/>
      <c r="D9" s="53">
        <v>55</v>
      </c>
      <c r="E9" s="30"/>
      <c r="F9" s="54" t="s">
        <v>15</v>
      </c>
      <c r="G9" s="55"/>
      <c r="H9" s="56">
        <v>2.5</v>
      </c>
      <c r="I9" s="57"/>
      <c r="J9" s="57" t="s">
        <v>11</v>
      </c>
      <c r="K9" s="58">
        <v>3.19</v>
      </c>
      <c r="L9" s="59"/>
    </row>
    <row r="10" spans="1:14" ht="7.5" customHeight="1">
      <c r="A10" s="4"/>
      <c r="B10" s="4"/>
      <c r="C10" s="4"/>
      <c r="D10" s="4"/>
      <c r="E10" s="4"/>
      <c r="F10" s="4"/>
      <c r="G10" s="4"/>
      <c r="H10" s="4"/>
      <c r="I10" s="5"/>
      <c r="J10" s="5"/>
      <c r="K10" s="4"/>
      <c r="L10" s="4"/>
      <c r="M10" s="4"/>
      <c r="N10" s="4"/>
    </row>
    <row r="11" spans="1:14" ht="12.75" customHeight="1">
      <c r="A11" s="6" t="s">
        <v>16</v>
      </c>
      <c r="B11" s="7"/>
      <c r="D11" s="8"/>
      <c r="E11" s="9"/>
      <c r="F11" s="9" t="s">
        <v>17</v>
      </c>
      <c r="G11" s="9"/>
      <c r="H11" s="9"/>
      <c r="I11" s="10"/>
      <c r="J11" s="10"/>
      <c r="K11" s="6"/>
      <c r="L11" s="11" t="s">
        <v>13</v>
      </c>
      <c r="N11" s="2"/>
    </row>
    <row r="12" spans="1:14" ht="7.5" customHeight="1" thickBot="1">
      <c r="A12" s="12"/>
      <c r="B12" s="13"/>
      <c r="C12" s="14"/>
      <c r="D12" s="15"/>
      <c r="E12" s="14"/>
      <c r="F12" s="14"/>
      <c r="G12" s="16"/>
      <c r="H12" s="14"/>
      <c r="I12" s="17"/>
      <c r="J12" s="17"/>
      <c r="K12" s="14"/>
      <c r="L12" s="14"/>
      <c r="M12" s="18"/>
      <c r="N12" s="18"/>
    </row>
    <row r="13" spans="1:16" s="18" customFormat="1" ht="12.75" customHeight="1">
      <c r="A13" s="19" t="s">
        <v>0</v>
      </c>
      <c r="B13" s="20" t="s">
        <v>18</v>
      </c>
      <c r="C13" s="19"/>
      <c r="D13" s="19"/>
      <c r="E13" s="20"/>
      <c r="F13" s="21" t="s">
        <v>1</v>
      </c>
      <c r="G13" s="20" t="s">
        <v>19</v>
      </c>
      <c r="H13" s="22"/>
      <c r="I13" s="23"/>
      <c r="J13" s="23"/>
      <c r="K13" s="24" t="s">
        <v>2</v>
      </c>
      <c r="L13" s="20">
        <v>8900</v>
      </c>
      <c r="P13" s="18" t="s">
        <v>12</v>
      </c>
    </row>
    <row r="14" spans="9:10" ht="7.5" customHeight="1">
      <c r="I14" s="25"/>
      <c r="J14" s="25"/>
    </row>
    <row r="15" spans="3:16" ht="12.75">
      <c r="C15" s="22"/>
      <c r="F15" s="26" t="s">
        <v>4</v>
      </c>
      <c r="G15" s="26" t="s">
        <v>5</v>
      </c>
      <c r="H15" s="26" t="s">
        <v>6</v>
      </c>
      <c r="I15" s="27" t="s">
        <v>7</v>
      </c>
      <c r="J15" s="27" t="s">
        <v>14</v>
      </c>
      <c r="K15" s="26" t="s">
        <v>8</v>
      </c>
      <c r="L15" s="26" t="s">
        <v>9</v>
      </c>
      <c r="P15" s="1" t="s">
        <v>12</v>
      </c>
    </row>
    <row r="16" spans="2:12" ht="12.75" customHeight="1">
      <c r="B16" s="28">
        <v>1</v>
      </c>
      <c r="C16" s="29" t="str">
        <f>B31</f>
        <v>CHRISTIAENS Johan </v>
      </c>
      <c r="D16" s="30"/>
      <c r="E16" s="31" t="str">
        <f>IF(I16&lt;H9,"OG",IF(I16&gt;=K9,"PROM","MG"))</f>
        <v>MG</v>
      </c>
      <c r="F16" s="61">
        <v>2</v>
      </c>
      <c r="G16" s="61">
        <v>55</v>
      </c>
      <c r="H16" s="61">
        <v>21</v>
      </c>
      <c r="I16" s="32">
        <f>ROUNDDOWN(G16/H16,2)</f>
        <v>2.61</v>
      </c>
      <c r="J16" s="33">
        <f>TRUNC(I16*7/8,2)</f>
        <v>2.28</v>
      </c>
      <c r="K16" s="61">
        <v>11</v>
      </c>
      <c r="L16" s="67">
        <v>1</v>
      </c>
    </row>
    <row r="17" spans="2:12" ht="12.75" customHeight="1">
      <c r="B17" s="28">
        <v>2</v>
      </c>
      <c r="C17" s="22" t="str">
        <f>B40</f>
        <v>MAES Georges</v>
      </c>
      <c r="D17" s="22"/>
      <c r="E17" s="31" t="str">
        <f>IF(I17&lt;H9,"OG",IF(I17&gt;=K9,"PROM","MG"))</f>
        <v>OG</v>
      </c>
      <c r="F17" s="61">
        <v>2</v>
      </c>
      <c r="G17" s="61">
        <v>55</v>
      </c>
      <c r="H17" s="61">
        <v>26</v>
      </c>
      <c r="I17" s="32">
        <f>ROUNDDOWN(G17/H17,2)</f>
        <v>2.11</v>
      </c>
      <c r="J17" s="33">
        <f>TRUNC(I17*7/8,2)</f>
        <v>1.84</v>
      </c>
      <c r="K17" s="61">
        <v>6</v>
      </c>
      <c r="L17" s="68"/>
    </row>
    <row r="18" spans="2:12" ht="12.75" customHeight="1">
      <c r="B18" s="28">
        <v>3</v>
      </c>
      <c r="C18" s="22" t="str">
        <f>B22</f>
        <v>DE WREEDE Marc </v>
      </c>
      <c r="D18" s="22"/>
      <c r="E18" s="31" t="str">
        <f>IF(I18&lt;H9,"OG",IF(I18&gt;=K9,"PROM","MG"))</f>
        <v>MG</v>
      </c>
      <c r="F18" s="61">
        <v>2</v>
      </c>
      <c r="G18" s="61">
        <v>55</v>
      </c>
      <c r="H18" s="61">
        <v>18</v>
      </c>
      <c r="I18" s="32">
        <f>ROUNDDOWN(G18/H18,2)</f>
        <v>3.05</v>
      </c>
      <c r="J18" s="33">
        <f>TRUNC(I18*7/8,2)</f>
        <v>2.66</v>
      </c>
      <c r="K18" s="61">
        <v>12</v>
      </c>
      <c r="L18" s="68"/>
    </row>
    <row r="19" spans="2:12" ht="12.75" customHeight="1">
      <c r="B19" s="34">
        <v>4</v>
      </c>
      <c r="C19" s="29" t="str">
        <f>B22</f>
        <v>DE WREEDE Marc </v>
      </c>
      <c r="D19" s="30"/>
      <c r="E19" s="31" t="str">
        <f>IF(I19&lt;H9,"OG",IF(I19&gt;=K9,"PROM","MG"))</f>
        <v>OG</v>
      </c>
      <c r="F19" s="61">
        <v>0</v>
      </c>
      <c r="G19" s="61">
        <v>41</v>
      </c>
      <c r="H19" s="61">
        <v>24</v>
      </c>
      <c r="I19" s="32">
        <f>ROUNDDOWN(G19/H19,2)</f>
        <v>1.7</v>
      </c>
      <c r="J19" s="33">
        <f>TRUNC(I19*7/8,2)</f>
        <v>1.48</v>
      </c>
      <c r="K19" s="61">
        <v>11</v>
      </c>
      <c r="L19" s="68"/>
    </row>
    <row r="20" spans="1:13" ht="12.75" customHeight="1">
      <c r="A20" s="18"/>
      <c r="B20" s="35"/>
      <c r="C20" s="18" t="str">
        <f>IF(I20&lt;H9,"OG",IF(I20&gt;=K9,"PROM","MG"))</f>
        <v>OG</v>
      </c>
      <c r="D20" s="36"/>
      <c r="E20" s="37" t="s">
        <v>3</v>
      </c>
      <c r="F20" s="38">
        <f>SUM(F16:F19)</f>
        <v>6</v>
      </c>
      <c r="G20" s="38">
        <f>G16+G17+G18+G19</f>
        <v>206</v>
      </c>
      <c r="H20" s="38">
        <f>H16+H17+H18+H19</f>
        <v>89</v>
      </c>
      <c r="I20" s="39">
        <f>ROUNDDOWN(G20/H20,2)</f>
        <v>2.31</v>
      </c>
      <c r="J20" s="40">
        <f>TRUNC(I20*7/8,2)</f>
        <v>2.02</v>
      </c>
      <c r="K20" s="38">
        <f>MAX(K16:K19)</f>
        <v>12</v>
      </c>
      <c r="L20" s="69"/>
      <c r="M20" s="3"/>
    </row>
    <row r="21" spans="1:13" ht="7.5" customHeight="1" thickBot="1">
      <c r="A21" s="14"/>
      <c r="B21" s="41"/>
      <c r="C21" s="14"/>
      <c r="D21" s="14"/>
      <c r="E21" s="14"/>
      <c r="F21" s="14"/>
      <c r="G21" s="14"/>
      <c r="H21" s="14"/>
      <c r="I21" s="17"/>
      <c r="J21" s="17"/>
      <c r="K21" s="14"/>
      <c r="L21" s="14"/>
      <c r="M21" s="18"/>
    </row>
    <row r="22" spans="1:12" ht="12.75" customHeight="1">
      <c r="A22" s="19" t="s">
        <v>0</v>
      </c>
      <c r="B22" s="20" t="s">
        <v>23</v>
      </c>
      <c r="C22" s="19"/>
      <c r="D22" s="19"/>
      <c r="E22" s="60" t="s">
        <v>24</v>
      </c>
      <c r="F22" s="21" t="s">
        <v>1</v>
      </c>
      <c r="G22" s="42" t="s">
        <v>20</v>
      </c>
      <c r="H22" s="22"/>
      <c r="I22" s="23"/>
      <c r="J22" s="23"/>
      <c r="K22" s="24" t="s">
        <v>2</v>
      </c>
      <c r="L22" s="43">
        <v>1062</v>
      </c>
    </row>
    <row r="23" spans="9:10" ht="7.5" customHeight="1">
      <c r="I23" s="23"/>
      <c r="J23" s="25"/>
    </row>
    <row r="24" spans="3:12" ht="12.75" customHeight="1">
      <c r="C24" s="22"/>
      <c r="F24" s="26" t="s">
        <v>4</v>
      </c>
      <c r="G24" s="26" t="s">
        <v>5</v>
      </c>
      <c r="H24" s="26" t="s">
        <v>6</v>
      </c>
      <c r="I24" s="44" t="s">
        <v>7</v>
      </c>
      <c r="J24" s="27" t="s">
        <v>14</v>
      </c>
      <c r="K24" s="26" t="s">
        <v>8</v>
      </c>
      <c r="L24" s="26" t="s">
        <v>9</v>
      </c>
    </row>
    <row r="25" spans="2:12" ht="12.75" customHeight="1">
      <c r="B25" s="28">
        <v>1</v>
      </c>
      <c r="C25" s="29" t="str">
        <f>B40</f>
        <v>MAES Georges</v>
      </c>
      <c r="D25" s="30"/>
      <c r="E25" s="31" t="str">
        <f>IF(I25&lt;H9,"OG",IF(I25&gt;=K9,"PROM","MG"))</f>
        <v>MG</v>
      </c>
      <c r="F25" s="61">
        <v>2</v>
      </c>
      <c r="G25" s="61">
        <v>55</v>
      </c>
      <c r="H25" s="61">
        <v>22</v>
      </c>
      <c r="I25" s="32">
        <f>ROUNDDOWN(G25/H25,2)</f>
        <v>2.5</v>
      </c>
      <c r="J25" s="33">
        <f>TRUNC(I25*7/8,2)</f>
        <v>2.18</v>
      </c>
      <c r="K25" s="61">
        <v>10</v>
      </c>
      <c r="L25" s="67">
        <v>2</v>
      </c>
    </row>
    <row r="26" spans="2:12" ht="12.75" customHeight="1">
      <c r="B26" s="28">
        <v>2</v>
      </c>
      <c r="C26" s="29" t="str">
        <f>B31</f>
        <v>CHRISTIAENS Johan </v>
      </c>
      <c r="D26" s="30"/>
      <c r="E26" s="31" t="str">
        <f>IF(I26&lt;H9,"OG",IF(I26&gt;=K9,"PROM","MG"))</f>
        <v>OG</v>
      </c>
      <c r="F26" s="61">
        <v>2</v>
      </c>
      <c r="G26" s="61">
        <v>55</v>
      </c>
      <c r="H26" s="61">
        <v>24</v>
      </c>
      <c r="I26" s="32">
        <f>ROUNDDOWN(G26/H26,2)</f>
        <v>2.29</v>
      </c>
      <c r="J26" s="33">
        <f>TRUNC(I26*7/8,2)</f>
        <v>2</v>
      </c>
      <c r="K26" s="61">
        <v>12</v>
      </c>
      <c r="L26" s="68"/>
    </row>
    <row r="27" spans="2:12" ht="12.75" customHeight="1">
      <c r="B27" s="28">
        <v>3</v>
      </c>
      <c r="C27" s="29" t="str">
        <f>B13</f>
        <v>JANSSENS Dirk</v>
      </c>
      <c r="D27" s="30"/>
      <c r="E27" s="31" t="str">
        <f>IF(I27&lt;H9,"OG",IF(I27&gt;=K9,"PROM","MG"))</f>
        <v>OG</v>
      </c>
      <c r="F27" s="61">
        <v>0</v>
      </c>
      <c r="G27" s="61">
        <v>21</v>
      </c>
      <c r="H27" s="61">
        <v>18</v>
      </c>
      <c r="I27" s="32">
        <f>ROUNDDOWN(G27/H27,2)</f>
        <v>1.16</v>
      </c>
      <c r="J27" s="33">
        <f>TRUNC(I27*7/8,2)</f>
        <v>1.01</v>
      </c>
      <c r="K27" s="61">
        <v>5</v>
      </c>
      <c r="L27" s="68"/>
    </row>
    <row r="28" spans="2:12" ht="12.75" customHeight="1">
      <c r="B28" s="34">
        <v>4</v>
      </c>
      <c r="C28" s="29" t="str">
        <f>B13</f>
        <v>JANSSENS Dirk</v>
      </c>
      <c r="D28" s="30"/>
      <c r="E28" s="45" t="str">
        <f>IF(I28&lt;H9,"OG",IF(I28&gt;=K9,"PROM","MG"))</f>
        <v>OG</v>
      </c>
      <c r="F28" s="61">
        <v>2</v>
      </c>
      <c r="G28" s="61">
        <v>55</v>
      </c>
      <c r="H28" s="61">
        <v>24</v>
      </c>
      <c r="I28" s="32">
        <f>ROUNDDOWN(G28/H28,2)</f>
        <v>2.29</v>
      </c>
      <c r="J28" s="33">
        <f>TRUNC(I28*7/8,2)</f>
        <v>2</v>
      </c>
      <c r="K28" s="61">
        <v>8</v>
      </c>
      <c r="L28" s="68"/>
    </row>
    <row r="29" spans="1:14" ht="12.75" customHeight="1">
      <c r="A29" s="18"/>
      <c r="B29" s="35"/>
      <c r="C29" s="18" t="str">
        <f>IF(I29&lt;H9,"OG",IF(I29&gt;=K9,"PROM","MG"))</f>
        <v>OG</v>
      </c>
      <c r="D29" s="36"/>
      <c r="E29" s="37" t="s">
        <v>3</v>
      </c>
      <c r="F29" s="38">
        <f>SUM(F25:F28)</f>
        <v>6</v>
      </c>
      <c r="G29" s="38">
        <f>G25+G26+G27+G28</f>
        <v>186</v>
      </c>
      <c r="H29" s="38">
        <f>H25+H26+H27+H28</f>
        <v>88</v>
      </c>
      <c r="I29" s="39">
        <f>ROUNDDOWN(G29/H29,2)</f>
        <v>2.11</v>
      </c>
      <c r="J29" s="40">
        <f>TRUNC(I29*7/8,2)</f>
        <v>1.84</v>
      </c>
      <c r="K29" s="38">
        <f>MAX(K25:K28)</f>
        <v>12</v>
      </c>
      <c r="L29" s="69"/>
      <c r="N29" s="18"/>
    </row>
    <row r="30" spans="1:15" ht="7.5" customHeight="1" thickBot="1">
      <c r="A30" s="14"/>
      <c r="B30" s="41"/>
      <c r="C30" s="14"/>
      <c r="D30" s="14"/>
      <c r="E30" s="14"/>
      <c r="F30" s="14"/>
      <c r="G30" s="14"/>
      <c r="H30" s="14"/>
      <c r="I30" s="17"/>
      <c r="J30" s="17"/>
      <c r="K30" s="14"/>
      <c r="L30" s="14"/>
      <c r="M30" s="18"/>
      <c r="O30" s="18"/>
    </row>
    <row r="31" spans="1:12" ht="12.75" customHeight="1">
      <c r="A31" s="19" t="s">
        <v>0</v>
      </c>
      <c r="B31" s="20" t="s">
        <v>25</v>
      </c>
      <c r="C31" s="47"/>
      <c r="D31" s="47"/>
      <c r="E31" s="60" t="s">
        <v>26</v>
      </c>
      <c r="F31" s="21" t="s">
        <v>1</v>
      </c>
      <c r="G31" s="42" t="s">
        <v>22</v>
      </c>
      <c r="H31" s="22"/>
      <c r="I31" s="23"/>
      <c r="J31" s="23"/>
      <c r="K31" s="24" t="s">
        <v>2</v>
      </c>
      <c r="L31" s="43">
        <v>4859</v>
      </c>
    </row>
    <row r="32" spans="9:10" ht="7.5" customHeight="1">
      <c r="I32" s="23"/>
      <c r="J32" s="25"/>
    </row>
    <row r="33" spans="3:12" ht="12.75" customHeight="1">
      <c r="C33" s="22"/>
      <c r="F33" s="26" t="s">
        <v>4</v>
      </c>
      <c r="G33" s="26" t="s">
        <v>5</v>
      </c>
      <c r="H33" s="26" t="s">
        <v>6</v>
      </c>
      <c r="I33" s="44" t="s">
        <v>7</v>
      </c>
      <c r="J33" s="27" t="s">
        <v>14</v>
      </c>
      <c r="K33" s="26" t="s">
        <v>8</v>
      </c>
      <c r="L33" s="26" t="s">
        <v>9</v>
      </c>
    </row>
    <row r="34" spans="2:12" ht="12.75" customHeight="1">
      <c r="B34" s="28">
        <v>1</v>
      </c>
      <c r="C34" s="29" t="str">
        <f>B13</f>
        <v>JANSSENS Dirk</v>
      </c>
      <c r="D34" s="30"/>
      <c r="E34" s="31" t="str">
        <f>IF(I34&lt;H9,"OG",IF(I34&gt;=K9,"PROM","MG"))</f>
        <v>MG</v>
      </c>
      <c r="F34" s="61">
        <v>0</v>
      </c>
      <c r="G34" s="61">
        <v>53</v>
      </c>
      <c r="H34" s="61">
        <v>21</v>
      </c>
      <c r="I34" s="32">
        <f>ROUNDDOWN(G34/H34,2)</f>
        <v>2.52</v>
      </c>
      <c r="J34" s="33">
        <f>TRUNC(I34*7/8,2)</f>
        <v>2.2</v>
      </c>
      <c r="K34" s="61">
        <v>11</v>
      </c>
      <c r="L34" s="67">
        <v>3</v>
      </c>
    </row>
    <row r="35" spans="2:12" ht="12.75" customHeight="1">
      <c r="B35" s="28">
        <v>2</v>
      </c>
      <c r="C35" s="29" t="str">
        <f>B22</f>
        <v>DE WREEDE Marc </v>
      </c>
      <c r="D35" s="30"/>
      <c r="E35" s="31" t="str">
        <f>IF(I35&lt;H9,"OG",IF(I35&gt;=K9,"PROM","MG"))</f>
        <v>OG</v>
      </c>
      <c r="F35" s="61">
        <v>0</v>
      </c>
      <c r="G35" s="61">
        <v>41</v>
      </c>
      <c r="H35" s="61">
        <v>24</v>
      </c>
      <c r="I35" s="32">
        <f>ROUNDDOWN(G35/H35,2)</f>
        <v>1.7</v>
      </c>
      <c r="J35" s="33">
        <f>TRUNC(I35*7/8,2)</f>
        <v>1.48</v>
      </c>
      <c r="K35" s="61">
        <v>5</v>
      </c>
      <c r="L35" s="68"/>
    </row>
    <row r="36" spans="2:12" ht="12.75" customHeight="1">
      <c r="B36" s="28">
        <v>3</v>
      </c>
      <c r="C36" s="29" t="str">
        <f>B40</f>
        <v>MAES Georges</v>
      </c>
      <c r="D36" s="30"/>
      <c r="E36" s="31" t="str">
        <f>IF(I36&lt;H9,"OG",IF(I36&gt;=K9,"PROM","MG"))</f>
        <v>OG</v>
      </c>
      <c r="F36" s="61">
        <v>2</v>
      </c>
      <c r="G36" s="61">
        <v>55</v>
      </c>
      <c r="H36" s="61">
        <v>25</v>
      </c>
      <c r="I36" s="32">
        <f>ROUNDDOWN(G36/H36,2)</f>
        <v>2.2</v>
      </c>
      <c r="J36" s="33">
        <f>TRUNC(I36*7/8,2)</f>
        <v>1.92</v>
      </c>
      <c r="K36" s="61">
        <v>11</v>
      </c>
      <c r="L36" s="68"/>
    </row>
    <row r="37" spans="2:12" ht="12.75" customHeight="1">
      <c r="B37" s="34">
        <v>4</v>
      </c>
      <c r="C37" s="29" t="str">
        <f>B40</f>
        <v>MAES Georges</v>
      </c>
      <c r="D37" s="30"/>
      <c r="E37" s="31" t="str">
        <f>IF(I37&lt;H9,"OG",IF(I37&gt;=K9,"PROM","MG"))</f>
        <v>OG</v>
      </c>
      <c r="F37" s="61">
        <v>0</v>
      </c>
      <c r="G37" s="61">
        <v>35</v>
      </c>
      <c r="H37" s="61">
        <v>20</v>
      </c>
      <c r="I37" s="32">
        <f>ROUNDDOWN(G37/H37,2)</f>
        <v>1.75</v>
      </c>
      <c r="J37" s="33">
        <f>TRUNC(I37*7/8,2)</f>
        <v>1.53</v>
      </c>
      <c r="K37" s="61">
        <v>8</v>
      </c>
      <c r="L37" s="68"/>
    </row>
    <row r="38" spans="1:17" ht="12.75" customHeight="1">
      <c r="A38" s="18"/>
      <c r="B38" s="35"/>
      <c r="C38" s="18" t="str">
        <f>IF(I38&lt;H9,"OG",IF(I38&gt;=K9,"PROM","MG"))</f>
        <v>OG</v>
      </c>
      <c r="D38" s="36"/>
      <c r="E38" s="37" t="s">
        <v>3</v>
      </c>
      <c r="F38" s="38">
        <f>SUM(F34:F37)</f>
        <v>2</v>
      </c>
      <c r="G38" s="38">
        <f>G34+G35+G36+G37</f>
        <v>184</v>
      </c>
      <c r="H38" s="38">
        <f>H34+H35+H36+H37</f>
        <v>90</v>
      </c>
      <c r="I38" s="39">
        <f>ROUNDDOWN(G38/H38,2)</f>
        <v>2.04</v>
      </c>
      <c r="J38" s="40">
        <f>TRUNC(I38*7/8,2)</f>
        <v>1.78</v>
      </c>
      <c r="K38" s="38">
        <f>MAX(K34:K37)</f>
        <v>11</v>
      </c>
      <c r="L38" s="69"/>
      <c r="M38" s="3"/>
      <c r="Q38" s="1" t="s">
        <v>12</v>
      </c>
    </row>
    <row r="39" spans="1:13" ht="7.5" customHeight="1" thickBot="1">
      <c r="A39" s="14"/>
      <c r="B39" s="41"/>
      <c r="C39" s="14"/>
      <c r="D39" s="14"/>
      <c r="E39" s="14"/>
      <c r="F39" s="14"/>
      <c r="G39" s="14"/>
      <c r="H39" s="14"/>
      <c r="I39" s="17"/>
      <c r="J39" s="48"/>
      <c r="K39" s="51"/>
      <c r="L39" s="14"/>
      <c r="M39" s="18"/>
    </row>
    <row r="40" spans="1:12" ht="12.75" customHeight="1">
      <c r="A40" s="46" t="s">
        <v>0</v>
      </c>
      <c r="B40" s="20" t="s">
        <v>21</v>
      </c>
      <c r="C40" s="20"/>
      <c r="D40" s="20"/>
      <c r="E40" s="20"/>
      <c r="F40" s="21" t="s">
        <v>1</v>
      </c>
      <c r="G40" s="20" t="s">
        <v>20</v>
      </c>
      <c r="H40" s="22"/>
      <c r="I40" s="23"/>
      <c r="J40" s="23"/>
      <c r="K40" s="24" t="s">
        <v>2</v>
      </c>
      <c r="L40" s="20">
        <v>4866</v>
      </c>
    </row>
    <row r="41" ht="7.5" customHeight="1"/>
    <row r="42" spans="3:12" ht="12.75" customHeight="1">
      <c r="C42" s="22"/>
      <c r="F42" s="26" t="s">
        <v>4</v>
      </c>
      <c r="G42" s="26" t="s">
        <v>5</v>
      </c>
      <c r="H42" s="26" t="s">
        <v>6</v>
      </c>
      <c r="I42" s="27" t="s">
        <v>7</v>
      </c>
      <c r="J42" s="27" t="s">
        <v>14</v>
      </c>
      <c r="K42" s="26" t="s">
        <v>8</v>
      </c>
      <c r="L42" s="26" t="s">
        <v>9</v>
      </c>
    </row>
    <row r="43" spans="2:15" ht="12.75" customHeight="1">
      <c r="B43" s="28">
        <v>1</v>
      </c>
      <c r="C43" s="29" t="str">
        <f>B22</f>
        <v>DE WREEDE Marc </v>
      </c>
      <c r="D43" s="30"/>
      <c r="E43" s="31" t="str">
        <f>IF(I43&lt;H9,"OG",IF(I43&gt;=K9,"PROM","MG"))</f>
        <v>OG</v>
      </c>
      <c r="F43" s="61">
        <v>0</v>
      </c>
      <c r="G43" s="61">
        <v>40</v>
      </c>
      <c r="H43" s="61">
        <v>22</v>
      </c>
      <c r="I43" s="32">
        <f>ROUNDDOWN(G43/H43,2)</f>
        <v>1.81</v>
      </c>
      <c r="J43" s="33">
        <f>TRUNC(I43*7/8,2)</f>
        <v>1.58</v>
      </c>
      <c r="K43" s="61">
        <v>5</v>
      </c>
      <c r="L43" s="67">
        <v>4</v>
      </c>
      <c r="O43" s="18"/>
    </row>
    <row r="44" spans="2:12" ht="12.75" customHeight="1">
      <c r="B44" s="28">
        <v>2</v>
      </c>
      <c r="C44" s="29" t="str">
        <f>B13</f>
        <v>JANSSENS Dirk</v>
      </c>
      <c r="D44" s="30"/>
      <c r="E44" s="31" t="str">
        <f>IF(I44&lt;H9,"OG",IF(I44&gt;=K9,"PROM","MG"))</f>
        <v>OG</v>
      </c>
      <c r="F44" s="61">
        <v>0</v>
      </c>
      <c r="G44" s="61">
        <v>48</v>
      </c>
      <c r="H44" s="61">
        <v>26</v>
      </c>
      <c r="I44" s="32">
        <f>ROUNDDOWN(G44/H44,2)</f>
        <v>1.84</v>
      </c>
      <c r="J44" s="33">
        <f>TRUNC(I44*7/8,2)</f>
        <v>1.61</v>
      </c>
      <c r="K44" s="61">
        <v>10</v>
      </c>
      <c r="L44" s="68"/>
    </row>
    <row r="45" spans="2:12" ht="12.75" customHeight="1">
      <c r="B45" s="28">
        <v>3</v>
      </c>
      <c r="C45" s="29" t="str">
        <f>B31</f>
        <v>CHRISTIAENS Johan </v>
      </c>
      <c r="D45" s="30"/>
      <c r="E45" s="31" t="str">
        <f>IF(I45&lt;H9,"OG",IF(I45&gt;=K9,"PROM","MG"))</f>
        <v>OG</v>
      </c>
      <c r="F45" s="61">
        <v>0</v>
      </c>
      <c r="G45" s="61">
        <v>34</v>
      </c>
      <c r="H45" s="61">
        <v>25</v>
      </c>
      <c r="I45" s="32">
        <f>ROUNDDOWN(G45/H45,2)</f>
        <v>1.36</v>
      </c>
      <c r="J45" s="33">
        <f>TRUNC(I45*7/8,2)</f>
        <v>1.19</v>
      </c>
      <c r="K45" s="61">
        <v>9</v>
      </c>
      <c r="L45" s="68"/>
    </row>
    <row r="46" spans="2:12" ht="12.75" customHeight="1">
      <c r="B46" s="28">
        <v>4</v>
      </c>
      <c r="C46" s="29" t="str">
        <f>B31</f>
        <v>CHRISTIAENS Johan </v>
      </c>
      <c r="D46" s="30"/>
      <c r="E46" s="31" t="str">
        <f>IF(I46&lt;H9,"OG",IF(I46&gt;=K9,"PROM","MG"))</f>
        <v>MG</v>
      </c>
      <c r="F46" s="61">
        <v>2</v>
      </c>
      <c r="G46" s="61">
        <v>55</v>
      </c>
      <c r="H46" s="61">
        <v>20</v>
      </c>
      <c r="I46" s="32">
        <f>ROUNDDOWN(G46/H46,2)</f>
        <v>2.75</v>
      </c>
      <c r="J46" s="33">
        <f>TRUNC(I46*7/8,2)</f>
        <v>2.4</v>
      </c>
      <c r="K46" s="61">
        <v>11</v>
      </c>
      <c r="L46" s="68"/>
    </row>
    <row r="47" spans="1:13" ht="12.75" customHeight="1">
      <c r="A47" s="18"/>
      <c r="B47" s="35"/>
      <c r="C47" s="18" t="str">
        <f>IF(I47&lt;H9,"OG",IF(I47&gt;=K9,"PROM","MG"))</f>
        <v>OG</v>
      </c>
      <c r="D47" s="36"/>
      <c r="E47" s="37" t="s">
        <v>3</v>
      </c>
      <c r="F47" s="38">
        <f>SUM(F43:F46)</f>
        <v>2</v>
      </c>
      <c r="G47" s="38">
        <f>G43+G44+G45+G46</f>
        <v>177</v>
      </c>
      <c r="H47" s="38">
        <f>H43+H44+H45+H46</f>
        <v>93</v>
      </c>
      <c r="I47" s="39">
        <f>ROUNDDOWN(G47/H47,2)</f>
        <v>1.9</v>
      </c>
      <c r="J47" s="40">
        <f>TRUNC(I47*7/8,2)</f>
        <v>1.66</v>
      </c>
      <c r="K47" s="38">
        <f>MAX(K43:K46)</f>
        <v>11</v>
      </c>
      <c r="L47" s="69"/>
      <c r="M47" s="3"/>
    </row>
    <row r="48" spans="1:13" ht="7.5" customHeight="1" thickBot="1">
      <c r="A48" s="14"/>
      <c r="B48" s="41"/>
      <c r="C48" s="14"/>
      <c r="D48" s="14"/>
      <c r="E48" s="14"/>
      <c r="F48" s="14"/>
      <c r="G48" s="14"/>
      <c r="H48" s="14"/>
      <c r="I48" s="17"/>
      <c r="J48" s="17"/>
      <c r="K48" s="14"/>
      <c r="L48" s="14"/>
      <c r="M48" s="18"/>
    </row>
    <row r="49" spans="1:12" ht="12.75" customHeight="1" hidden="1">
      <c r="A49" s="19" t="s">
        <v>0</v>
      </c>
      <c r="B49" s="20"/>
      <c r="C49" s="19"/>
      <c r="D49" s="19"/>
      <c r="E49" s="19"/>
      <c r="F49" s="21" t="s">
        <v>1</v>
      </c>
      <c r="G49" s="42"/>
      <c r="H49" s="22"/>
      <c r="I49" s="23"/>
      <c r="J49" s="23"/>
      <c r="K49" s="24" t="s">
        <v>2</v>
      </c>
      <c r="L49" s="43"/>
    </row>
    <row r="50" spans="9:10" ht="7.5" customHeight="1" hidden="1">
      <c r="I50" s="23"/>
      <c r="J50" s="25"/>
    </row>
    <row r="51" spans="3:12" ht="12.75" customHeight="1" hidden="1">
      <c r="C51" s="22"/>
      <c r="F51" s="26" t="s">
        <v>4</v>
      </c>
      <c r="G51" s="26" t="s">
        <v>5</v>
      </c>
      <c r="H51" s="26" t="s">
        <v>6</v>
      </c>
      <c r="I51" s="44" t="s">
        <v>7</v>
      </c>
      <c r="J51" s="27" t="s">
        <v>14</v>
      </c>
      <c r="K51" s="26" t="s">
        <v>8</v>
      </c>
      <c r="L51" s="26" t="s">
        <v>9</v>
      </c>
    </row>
    <row r="52" spans="2:12" ht="12.75" customHeight="1" hidden="1">
      <c r="B52" s="28">
        <v>1</v>
      </c>
      <c r="C52" s="29"/>
      <c r="D52" s="30"/>
      <c r="E52" s="31" t="e">
        <f>IF(I52&lt;H9,"OG",IF(I52&gt;=K9,"PROM","MG"))</f>
        <v>#DIV/0!</v>
      </c>
      <c r="F52" s="28"/>
      <c r="G52" s="28"/>
      <c r="H52" s="28"/>
      <c r="I52" s="32" t="e">
        <f>ROUNDDOWN(G52/H52,2)</f>
        <v>#DIV/0!</v>
      </c>
      <c r="J52" s="33" t="e">
        <f>TRUNC(I52*7/8,2)</f>
        <v>#DIV/0!</v>
      </c>
      <c r="K52" s="28"/>
      <c r="L52" s="67"/>
    </row>
    <row r="53" spans="2:12" ht="12.75" customHeight="1" hidden="1">
      <c r="B53" s="28">
        <v>2</v>
      </c>
      <c r="C53" s="29"/>
      <c r="D53" s="30"/>
      <c r="E53" s="31" t="e">
        <f>IF(I53&lt;H9,"OG",IF(I53&gt;=K9,"PROM","MG"))</f>
        <v>#DIV/0!</v>
      </c>
      <c r="F53" s="28"/>
      <c r="G53" s="28"/>
      <c r="H53" s="28"/>
      <c r="I53" s="32" t="e">
        <f>ROUNDDOWN(G53/H53,2)</f>
        <v>#DIV/0!</v>
      </c>
      <c r="J53" s="33" t="e">
        <f>TRUNC(I53*7/8,2)</f>
        <v>#DIV/0!</v>
      </c>
      <c r="K53" s="28"/>
      <c r="L53" s="68"/>
    </row>
    <row r="54" spans="2:12" ht="12.75" customHeight="1" hidden="1">
      <c r="B54" s="28">
        <v>3</v>
      </c>
      <c r="C54" s="29"/>
      <c r="D54" s="30"/>
      <c r="E54" s="31" t="e">
        <f>IF(I54&lt;H9,"OG",IF(I54&gt;=K9,"PROM","MG"))</f>
        <v>#DIV/0!</v>
      </c>
      <c r="F54" s="28"/>
      <c r="G54" s="28"/>
      <c r="H54" s="28"/>
      <c r="I54" s="32" t="e">
        <f>ROUNDDOWN(G54/H54,2)</f>
        <v>#DIV/0!</v>
      </c>
      <c r="J54" s="33" t="e">
        <f>TRUNC(I54*7/8,2)</f>
        <v>#DIV/0!</v>
      </c>
      <c r="K54" s="28"/>
      <c r="L54" s="68"/>
    </row>
    <row r="55" spans="2:12" ht="12.75" customHeight="1" hidden="1">
      <c r="B55" s="34">
        <v>4</v>
      </c>
      <c r="C55" s="29"/>
      <c r="D55" s="30"/>
      <c r="E55" s="31" t="e">
        <f>IF(I55&lt;H9,"OG",IF(I55&gt;=K9,"PROM","MG"))</f>
        <v>#DIV/0!</v>
      </c>
      <c r="F55" s="28"/>
      <c r="G55" s="28"/>
      <c r="H55" s="28"/>
      <c r="I55" s="32" t="e">
        <f>ROUNDDOWN(G55/H55,2)</f>
        <v>#DIV/0!</v>
      </c>
      <c r="J55" s="33" t="e">
        <f>TRUNC(I55*7/8,2)</f>
        <v>#DIV/0!</v>
      </c>
      <c r="K55" s="28"/>
      <c r="L55" s="68"/>
    </row>
    <row r="56" spans="1:13" ht="12.75" customHeight="1" hidden="1">
      <c r="A56" s="18"/>
      <c r="B56" s="35"/>
      <c r="C56" s="18" t="e">
        <f>IF(I56&lt;H9,"OG",IF(I56&gt;=K9,"PROM","MG"))</f>
        <v>#DIV/0!</v>
      </c>
      <c r="D56" s="18"/>
      <c r="E56" s="37" t="s">
        <v>3</v>
      </c>
      <c r="F56" s="38">
        <f>SUM(F52:F55)</f>
        <v>0</v>
      </c>
      <c r="G56" s="38">
        <f>G52+G53+G54+G55</f>
        <v>0</v>
      </c>
      <c r="H56" s="38">
        <f>H52+H53+H54+H55</f>
        <v>0</v>
      </c>
      <c r="I56" s="39" t="e">
        <f>ROUNDDOWN(G56/H56,2)</f>
        <v>#DIV/0!</v>
      </c>
      <c r="J56" s="40" t="e">
        <f>TRUNC(I56*7/8,2)</f>
        <v>#DIV/0!</v>
      </c>
      <c r="K56" s="38">
        <f>MAX(K52:K55)</f>
        <v>0</v>
      </c>
      <c r="L56" s="69"/>
      <c r="M56" s="3"/>
    </row>
    <row r="57" spans="1:13" ht="15" customHeight="1" hidden="1">
      <c r="A57" s="18"/>
      <c r="B57" s="35"/>
      <c r="C57" s="18"/>
      <c r="D57" s="18"/>
      <c r="E57" s="18"/>
      <c r="F57" s="18"/>
      <c r="G57" s="18"/>
      <c r="H57" s="18"/>
      <c r="I57" s="25"/>
      <c r="J57" s="25"/>
      <c r="K57" s="18"/>
      <c r="L57" s="18"/>
      <c r="M57" s="18"/>
    </row>
    <row r="58" spans="1:13" ht="15" customHeight="1" hidden="1">
      <c r="A58" s="18"/>
      <c r="B58" s="35"/>
      <c r="C58" s="18"/>
      <c r="D58" s="18"/>
      <c r="E58" s="18"/>
      <c r="F58" s="49"/>
      <c r="G58" s="49"/>
      <c r="H58" s="49"/>
      <c r="I58" s="25"/>
      <c r="J58" s="25"/>
      <c r="K58" s="49"/>
      <c r="L58" s="50"/>
      <c r="M58" s="18"/>
    </row>
    <row r="59" spans="1:13" ht="15" customHeight="1" hidden="1">
      <c r="A59" s="18"/>
      <c r="B59" s="35"/>
      <c r="C59" s="18"/>
      <c r="D59" s="18"/>
      <c r="E59" s="18"/>
      <c r="F59" s="18"/>
      <c r="G59" s="18"/>
      <c r="H59" s="18"/>
      <c r="I59" s="25"/>
      <c r="J59" s="25"/>
      <c r="K59" s="18"/>
      <c r="L59" s="18"/>
      <c r="M59" s="18"/>
    </row>
    <row r="60" spans="1:13" ht="7.5" customHeight="1" hidden="1" thickBot="1">
      <c r="A60" s="14"/>
      <c r="B60" s="41"/>
      <c r="C60" s="14"/>
      <c r="D60" s="14"/>
      <c r="E60" s="14"/>
      <c r="F60" s="14"/>
      <c r="G60" s="14"/>
      <c r="H60" s="14"/>
      <c r="I60" s="17"/>
      <c r="J60" s="17"/>
      <c r="K60" s="51"/>
      <c r="L60" s="14"/>
      <c r="M60" s="18"/>
    </row>
    <row r="61" spans="1:13" ht="15" customHeight="1">
      <c r="A61" s="18"/>
      <c r="B61" s="35"/>
      <c r="C61" s="18"/>
      <c r="D61" s="18"/>
      <c r="E61" s="18"/>
      <c r="F61" s="18"/>
      <c r="G61" s="18"/>
      <c r="H61" s="18"/>
      <c r="I61" s="52"/>
      <c r="J61" s="52"/>
      <c r="K61" s="18"/>
      <c r="L61" s="18"/>
      <c r="M61" s="18"/>
    </row>
    <row r="62" spans="1:11" ht="13.5" customHeight="1">
      <c r="A62" s="18"/>
      <c r="B62" s="62" t="s">
        <v>27</v>
      </c>
      <c r="C62" s="62"/>
      <c r="D62" s="62"/>
      <c r="E62" s="62"/>
      <c r="F62" s="62"/>
      <c r="G62" s="62"/>
      <c r="H62" s="62"/>
      <c r="I62" s="63"/>
      <c r="J62" s="63"/>
      <c r="K62" s="35"/>
    </row>
    <row r="63" spans="1:11" ht="13.5" customHeight="1">
      <c r="A63" s="18"/>
      <c r="B63" s="64" t="s">
        <v>28</v>
      </c>
      <c r="C63" s="64"/>
      <c r="D63" s="64"/>
      <c r="E63" s="64"/>
      <c r="F63" s="64"/>
      <c r="G63" s="64"/>
      <c r="H63" s="64"/>
      <c r="I63" s="64"/>
      <c r="J63" s="64"/>
      <c r="K63" s="35"/>
    </row>
    <row r="64" spans="1:11" ht="13.5" customHeight="1">
      <c r="A64" s="18"/>
      <c r="B64" s="35"/>
      <c r="C64" s="18"/>
      <c r="D64" s="18"/>
      <c r="E64" s="18"/>
      <c r="F64" s="49"/>
      <c r="G64" s="49"/>
      <c r="H64" s="49"/>
      <c r="I64" s="25"/>
      <c r="J64" s="25"/>
      <c r="K64" s="49"/>
    </row>
    <row r="65" ht="12.75">
      <c r="N65" s="1" t="s">
        <v>12</v>
      </c>
    </row>
    <row r="67" ht="12.75">
      <c r="R67" s="1" t="s">
        <v>12</v>
      </c>
    </row>
  </sheetData>
  <sheetProtection/>
  <mergeCells count="7">
    <mergeCell ref="B63:J63"/>
    <mergeCell ref="A9:C9"/>
    <mergeCell ref="L16:L20"/>
    <mergeCell ref="L25:L29"/>
    <mergeCell ref="L34:L38"/>
    <mergeCell ref="L43:L47"/>
    <mergeCell ref="L52:L56"/>
  </mergeCells>
  <printOptions/>
  <pageMargins left="0.5" right="0.36" top="0.17" bottom="0.17" header="0.17" footer="0.17"/>
  <pageSetup horizontalDpi="1200" verticalDpi="1200" orientation="portrait" paperSize="9" r:id="rId5"/>
  <drawing r:id="rId4"/>
  <legacyDrawing r:id="rId3"/>
  <oleObjects>
    <oleObject progId="CorelDraw.Graphic.7" shapeId="132515" r:id="rId1"/>
    <oleObject progId="CorelDraw.Graphic.7" shapeId="132518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Verbeken Albert</dc:creator>
  <cp:keywords/>
  <dc:description/>
  <cp:lastModifiedBy>Jeffrey</cp:lastModifiedBy>
  <cp:lastPrinted>2010-10-31T21:23:12Z</cp:lastPrinted>
  <dcterms:created xsi:type="dcterms:W3CDTF">2000-08-03T20:00:07Z</dcterms:created>
  <dcterms:modified xsi:type="dcterms:W3CDTF">2014-10-16T15:58:00Z</dcterms:modified>
  <cp:category/>
  <cp:version/>
  <cp:contentType/>
  <cp:contentStatus/>
</cp:coreProperties>
</file>