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<sst xmlns="http://schemas.openxmlformats.org/spreadsheetml/2006/main" count="39" uniqueCount="39">
  <si>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GEWEST BEIDE - VLAANDEREN</t>
  </si>
  <si>
    <t>sportjaar :</t>
  </si>
  <si>
    <t>2011-2012</t>
  </si>
  <si>
    <t>DISTRICT :  zuidwestvlaanderen</t>
  </si>
  <si>
    <t>KAMPIOENSCHAP VAN BELGIE : 5° BANDSTOTEN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</si>
  <si>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</si>
  <si>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</si>
  <si>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</si>
  <si>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</si>
  <si>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</si>
  <si>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</si>
  <si>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</si>
  <si>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</si>
  <si>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</si>
  <si>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</si>
  <si>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</si>
  <si>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DISTRICTFINALE 5° BANDSTOTEN K.B.</t>
  </si>
  <si>
    <t>* DEELNEMERS</t>
  </si>
  <si>
    <t xml:space="preserve">Al deze wedstrijden worden gespeeld in </t>
  </si>
  <si>
    <t>KBC Warden Oom, Hogestraat 22 te Hooglede</t>
  </si>
  <si>
    <t>Tel.: 0473/21.21.18.</t>
  </si>
  <si>
    <t>vrijdag 6 januari 2012 om 19u00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</si>
  <si>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</si>
  <si>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</si>
  <si>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</si>
  <si>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</si>
  <si>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</si>
  <si>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en 2-3,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</si>
  <si>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</si>
  <si>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</si>
  <si>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</si>
  <si>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</si>
  <si>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17&amp;18/03/2012</t>
  </si>
  <si>
    <t>in het district Waasland.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</si>
  <si>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</si>
  <si>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</si>
  <si>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kalender: 27 november 2011</t>
  </si>
  <si>
    <t>Uiterste speeldatum: zondag 8 januari 2012</t>
  </si>
  <si>
    <t>www.kbbb-zwvl.be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</si>
</sst>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30"/>
      <name val="Calibri"/>
      <family val="2"/>
    </font>
    <font>
      <b/>
      <i/>
      <sz val="18"/>
      <color indexed="30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u val="single"/>
      <sz val="20"/>
      <color indexed="12"/>
      <name val="Calibri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4"/>
      <color rgb="FF0070C0"/>
      <name val="Calibri"/>
      <family val="2"/>
    </font>
    <font>
      <b/>
      <i/>
      <sz val="18"/>
      <color rgb="FF0070C0"/>
      <name val="Calibri"/>
      <family val="2"/>
    </font>
    <font>
      <b/>
      <u val="single"/>
      <sz val="2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19" fillId="34" borderId="10" xfId="55" applyFont="1" applyFill="1" applyBorder="1" applyAlignment="1">
      <alignment horizontal="center"/>
      <protection/>
    </xf>
    <xf numFmtId="0" fontId="20" fillId="34" borderId="11" xfId="55" applyFont="1" applyFill="1" applyBorder="1" applyAlignment="1">
      <alignment horizontal="center"/>
      <protection/>
    </xf>
    <xf numFmtId="0" fontId="21" fillId="34" borderId="11" xfId="55" applyFont="1" applyFill="1" applyBorder="1" applyAlignment="1">
      <alignment horizontal="center"/>
      <protection/>
    </xf>
    <xf numFmtId="0" fontId="21" fillId="34" borderId="12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left"/>
      <protection/>
    </xf>
    <xf numFmtId="0" fontId="19" fillId="34" borderId="13" xfId="55" applyFont="1" applyFill="1" applyBorder="1" applyAlignment="1">
      <alignment horizontal="center"/>
      <protection/>
    </xf>
    <xf numFmtId="0" fontId="21" fillId="34" borderId="0" xfId="55" applyFont="1" applyFill="1" applyBorder="1" applyAlignment="1">
      <alignment horizontal="left"/>
      <protection/>
    </xf>
    <xf numFmtId="0" fontId="22" fillId="34" borderId="0" xfId="55" applyFont="1" applyFill="1" applyBorder="1" applyAlignment="1">
      <alignment horizontal="left"/>
      <protection/>
    </xf>
    <xf numFmtId="0" fontId="23" fillId="34" borderId="0" xfId="55" applyFont="1" applyFill="1" applyBorder="1">
      <alignment/>
      <protection/>
    </xf>
    <xf numFmtId="0" fontId="21" fillId="34" borderId="0" xfId="55" applyFont="1" applyFill="1" applyBorder="1" applyAlignment="1">
      <alignment horizontal="center"/>
      <protection/>
    </xf>
    <xf numFmtId="1" fontId="21" fillId="34" borderId="0" xfId="55" applyNumberFormat="1" applyFont="1" applyFill="1" applyBorder="1" applyAlignment="1">
      <alignment horizontal="center"/>
      <protection/>
    </xf>
    <xf numFmtId="164" fontId="21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5" applyNumberFormat="1" applyFont="1" applyFill="1" applyBorder="1" applyAlignment="1">
      <alignment horizontal="center"/>
      <protection/>
    </xf>
    <xf numFmtId="164" fontId="21" fillId="34" borderId="14" xfId="55" applyNumberFormat="1" applyFont="1" applyFill="1" applyBorder="1" applyAlignment="1">
      <alignment horizontal="center"/>
      <protection/>
    </xf>
    <xf numFmtId="0" fontId="24" fillId="33" borderId="13" xfId="55" applyFont="1" applyFill="1" applyBorder="1" applyAlignment="1">
      <alignment horizontal="left"/>
      <protection/>
    </xf>
    <xf numFmtId="0" fontId="24" fillId="34" borderId="13" xfId="55" applyFont="1" applyFill="1" applyBorder="1" applyAlignment="1">
      <alignment horizontal="center"/>
      <protection/>
    </xf>
    <xf numFmtId="0" fontId="24" fillId="34" borderId="0" xfId="55" applyFont="1" applyFill="1" applyBorder="1" applyAlignment="1">
      <alignment horizontal="left"/>
      <protection/>
    </xf>
    <xf numFmtId="0" fontId="20" fillId="34" borderId="0" xfId="55" applyFont="1" applyFill="1" applyBorder="1" applyAlignment="1">
      <alignment horizontal="left"/>
      <protection/>
    </xf>
    <xf numFmtId="0" fontId="20" fillId="34" borderId="0" xfId="55" applyFont="1" applyFill="1" applyBorder="1">
      <alignment/>
      <protection/>
    </xf>
    <xf numFmtId="0" fontId="20" fillId="34" borderId="0" xfId="55" applyFont="1" applyFill="1" applyBorder="1" applyAlignment="1">
      <alignment horizontal="center"/>
      <protection/>
    </xf>
    <xf numFmtId="1" fontId="20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5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5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56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5" applyFont="1" applyAlignment="1">
      <alignment horizontal="left"/>
      <protection/>
    </xf>
    <xf numFmtId="0" fontId="30" fillId="0" borderId="0" xfId="55" applyFont="1" applyAlignment="1">
      <alignment horizontal="center"/>
      <protection/>
    </xf>
    <xf numFmtId="1" fontId="30" fillId="0" borderId="0" xfId="55" applyNumberFormat="1" applyFont="1" applyAlignment="1">
      <alignment horizontal="center"/>
      <protection/>
    </xf>
    <xf numFmtId="2" fontId="30" fillId="0" borderId="0" xfId="55" applyNumberFormat="1" applyFont="1" applyAlignment="1">
      <alignment horizontal="right"/>
      <protection/>
    </xf>
    <xf numFmtId="0" fontId="18" fillId="0" borderId="0" xfId="55" applyFont="1">
      <alignment/>
      <protection/>
    </xf>
    <xf numFmtId="0" fontId="32" fillId="0" borderId="0" xfId="55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5" applyFont="1">
      <alignment/>
      <protection/>
    </xf>
    <xf numFmtId="0" fontId="33" fillId="0" borderId="0" xfId="55" applyFont="1" applyAlignment="1">
      <alignment horizontal="left"/>
      <protection/>
    </xf>
    <xf numFmtId="0" fontId="33" fillId="0" borderId="0" xfId="55" applyFont="1" applyAlignment="1">
      <alignment horizontal="center"/>
      <protection/>
    </xf>
    <xf numFmtId="1" fontId="33" fillId="0" borderId="0" xfId="55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5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5" applyFont="1" applyAlignment="1">
      <alignment horizontal="left"/>
      <protection/>
    </xf>
    <xf numFmtId="0" fontId="35" fillId="0" borderId="0" xfId="55" applyFont="1">
      <alignment/>
      <protection/>
    </xf>
    <xf numFmtId="0" fontId="35" fillId="0" borderId="0" xfId="55" applyFont="1" applyAlignment="1">
      <alignment horizontal="center"/>
      <protection/>
    </xf>
    <xf numFmtId="1" fontId="35" fillId="0" borderId="0" xfId="55" applyNumberFormat="1" applyFont="1" applyAlignment="1">
      <alignment horizontal="center"/>
      <protection/>
    </xf>
    <xf numFmtId="0" fontId="33" fillId="0" borderId="0" xfId="55" applyFont="1" applyBorder="1" applyAlignment="1">
      <alignment horizontal="center"/>
      <protection/>
    </xf>
    <xf numFmtId="0" fontId="34" fillId="0" borderId="0" xfId="55" applyFont="1" applyBorder="1" applyAlignment="1">
      <alignment horizontal="left"/>
      <protection/>
    </xf>
    <xf numFmtId="0" fontId="35" fillId="0" borderId="0" xfId="55" applyFont="1" applyBorder="1">
      <alignment/>
      <protection/>
    </xf>
    <xf numFmtId="0" fontId="35" fillId="0" borderId="0" xfId="55" applyFont="1" applyBorder="1" applyAlignment="1">
      <alignment horizontal="left"/>
      <protection/>
    </xf>
    <xf numFmtId="0" fontId="35" fillId="0" borderId="0" xfId="55" applyFont="1" applyBorder="1" applyAlignment="1">
      <alignment horizontal="center"/>
      <protection/>
    </xf>
    <xf numFmtId="1" fontId="35" fillId="0" borderId="0" xfId="55" applyNumberFormat="1" applyFont="1" applyBorder="1" applyAlignment="1">
      <alignment horizontal="center"/>
      <protection/>
    </xf>
    <xf numFmtId="0" fontId="33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21" xfId="55" applyFont="1" applyBorder="1" applyAlignment="1">
      <alignment horizontal="left"/>
      <protection/>
    </xf>
    <xf numFmtId="0" fontId="34" fillId="0" borderId="22" xfId="55" applyFont="1" applyBorder="1" applyAlignment="1">
      <alignment horizontal="left"/>
      <protection/>
    </xf>
    <xf numFmtId="0" fontId="35" fillId="0" borderId="22" xfId="55" applyFont="1" applyBorder="1">
      <alignment/>
      <protection/>
    </xf>
    <xf numFmtId="0" fontId="35" fillId="0" borderId="22" xfId="55" applyFont="1" applyBorder="1" applyAlignment="1">
      <alignment horizontal="left"/>
      <protection/>
    </xf>
    <xf numFmtId="0" fontId="35" fillId="0" borderId="22" xfId="55" applyFont="1" applyBorder="1" applyAlignment="1">
      <alignment horizontal="center"/>
      <protection/>
    </xf>
    <xf numFmtId="1" fontId="35" fillId="0" borderId="22" xfId="55" applyNumberFormat="1" applyFont="1" applyBorder="1" applyAlignment="1">
      <alignment horizontal="center"/>
      <protection/>
    </xf>
    <xf numFmtId="0" fontId="33" fillId="0" borderId="22" xfId="55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left"/>
    </xf>
    <xf numFmtId="0" fontId="58" fillId="0" borderId="0" xfId="43" applyFont="1" applyAlignment="1" applyProtection="1">
      <alignment horizontal="center"/>
      <protection/>
    </xf>
    <xf numFmtId="0" fontId="3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50</xdr:row>
      <xdr:rowOff>38100</xdr:rowOff>
    </xdr:from>
    <xdr:to>
      <xdr:col>15</xdr:col>
      <xdr:colOff>495300</xdr:colOff>
      <xdr:row>52</xdr:row>
      <xdr:rowOff>133350</xdr:rowOff>
    </xdr:to>
    <xdr:pic>
      <xdr:nvPicPr>
        <xdr:cNvPr id="2" name="INCREDISETASATTACH" descr="A878FB3F-8AD3-44C2-8BE2-BCC598368E0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839200"/>
          <a:ext cx="6457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5e%20band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VANKEIRSBULCK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30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30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5</v>
      </c>
      <c r="D5" s="32"/>
      <c r="E5" s="32"/>
      <c r="F5" s="33"/>
    </row>
    <row r="6" ht="6" customHeight="1" thickBot="1"/>
    <row r="7" spans="1:16" ht="19.5" thickBot="1">
      <c r="A7" s="35" t="s">
        <v>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7"/>
    </row>
    <row r="8" ht="6.75" customHeight="1"/>
    <row r="9" spans="2:15" ht="11.25" customHeight="1">
      <c r="B9"/>
      <c r="C9" s="38" t="s">
        <v>7</v>
      </c>
      <c r="D9" s="38" t="s">
        <v>8</v>
      </c>
      <c r="E9" s="38"/>
      <c r="F9" s="38" t="s">
        <v>9</v>
      </c>
      <c r="G9" s="38"/>
      <c r="H9" s="38"/>
      <c r="I9" s="30"/>
      <c r="J9" s="38" t="s">
        <v>10</v>
      </c>
      <c r="K9" s="39" t="s">
        <v>11</v>
      </c>
      <c r="L9" s="38" t="s">
        <v>12</v>
      </c>
      <c r="M9" s="38" t="s">
        <v>13</v>
      </c>
      <c r="N9" s="38" t="s">
        <v>14</v>
      </c>
      <c r="O9" s="38" t="s">
        <v>15</v>
      </c>
    </row>
    <row r="10" spans="2:15" ht="15">
      <c r="B10">
        <f>B9+1</f>
        <v>1</v>
      </c>
      <c r="C10" s="40">
        <v>4691</v>
      </c>
      <c r="D10" s="41" t="str">
        <f>VLOOKUP(C10,'[1]LEDEN'!A:C,2,FALSE)</f>
        <v>D'HONDT Hervé</v>
      </c>
      <c r="F10" s="30" t="str">
        <f>VLOOKUP(C10,'[1]LEDEN'!A:C,3,FALSE)</f>
        <v>WOH</v>
      </c>
      <c r="J10" s="30">
        <v>8</v>
      </c>
      <c r="K10" s="42">
        <v>120</v>
      </c>
      <c r="L10" s="30">
        <v>86</v>
      </c>
      <c r="M10" s="43">
        <f aca="true" t="shared" si="0" ref="M10:M17">IF(L10&lt;&gt;"",(K10/L10)-0.005,"")</f>
        <v>1.3903488372093025</v>
      </c>
      <c r="N10" s="30">
        <v>7</v>
      </c>
      <c r="O10" s="30" t="str">
        <f>IF(M10&lt;1.3,"OG",IF(AND(M10&gt;=1.3,M10&lt;1.75),"MG",IF(AND(M10&gt;=1.75,M10&lt;2.5),"PR",IF(AND(M10&gt;=2.5,M10&lt;3.5),"DPR",IF(AND(M10&gt;=3.5,M10&lt;5),"DRPR","")))))</f>
        <v>MG</v>
      </c>
    </row>
    <row r="11" spans="2:15" ht="15">
      <c r="B11">
        <f>B10+1</f>
        <v>2</v>
      </c>
      <c r="C11" s="40">
        <v>9074</v>
      </c>
      <c r="D11" s="41" t="str">
        <f>VLOOKUP(C11,'[1]LEDEN'!A:C,2,FALSE)</f>
        <v>VANBIERVLIET Geert</v>
      </c>
      <c r="F11" s="30" t="str">
        <f>VLOOKUP(C11,'[1]LEDEN'!A:C,3,FALSE)</f>
        <v>WOH</v>
      </c>
      <c r="J11" s="30">
        <v>7</v>
      </c>
      <c r="K11" s="42">
        <v>120</v>
      </c>
      <c r="L11" s="30">
        <v>78</v>
      </c>
      <c r="M11" s="43">
        <f t="shared" si="0"/>
        <v>1.5334615384615387</v>
      </c>
      <c r="N11" s="30">
        <v>10</v>
      </c>
      <c r="O11" s="30" t="str">
        <f aca="true" t="shared" si="1" ref="O11:O17">IF(M11&lt;1.3,"OG",IF(AND(M11&gt;=1.3,M11&lt;1.75),"MG",IF(AND(M11&gt;=1.75,M11&lt;2.5),"PR",IF(AND(M11&gt;=2.5,M11&lt;3.5),"DPR",IF(AND(M11&gt;=3.5,M11&lt;5),"DRPR","")))))</f>
        <v>MG</v>
      </c>
    </row>
    <row r="12" spans="2:15" ht="15">
      <c r="B12">
        <f aca="true" t="shared" si="2" ref="B12:B17">B11+1</f>
        <v>3</v>
      </c>
      <c r="C12" s="40">
        <v>6107</v>
      </c>
      <c r="D12" s="41" t="str">
        <f>VLOOKUP(C12,'[1]LEDEN'!A:C,2,FALSE)</f>
        <v>VANDEKERCKHOVE Robert</v>
      </c>
      <c r="F12" s="30" t="str">
        <f>VLOOKUP(C12,'[1]LEDEN'!A:C,3,FALSE)</f>
        <v>WOH</v>
      </c>
      <c r="J12" s="30">
        <v>6</v>
      </c>
      <c r="K12" s="42">
        <v>102</v>
      </c>
      <c r="L12" s="30">
        <v>74</v>
      </c>
      <c r="M12" s="43">
        <f t="shared" si="0"/>
        <v>1.3733783783783784</v>
      </c>
      <c r="N12" s="30">
        <v>6</v>
      </c>
      <c r="O12" s="30" t="str">
        <f t="shared" si="1"/>
        <v>MG</v>
      </c>
    </row>
    <row r="13" spans="2:15" ht="15">
      <c r="B13">
        <f t="shared" si="2"/>
        <v>4</v>
      </c>
      <c r="C13" s="40">
        <v>8085</v>
      </c>
      <c r="D13" s="41" t="str">
        <f>VLOOKUP(C13,'[1]LEDEN'!A:C,2,FALSE)</f>
        <v>BOUCKENOOGHE Gilbert</v>
      </c>
      <c r="F13" s="30" t="str">
        <f>VLOOKUP(C13,'[1]LEDEN'!A:C,3,FALSE)</f>
        <v>WOH</v>
      </c>
      <c r="J13" s="30">
        <v>5</v>
      </c>
      <c r="K13" s="42">
        <v>115</v>
      </c>
      <c r="L13" s="30">
        <v>73</v>
      </c>
      <c r="M13" s="43">
        <f t="shared" si="0"/>
        <v>1.5703424657534248</v>
      </c>
      <c r="N13" s="30">
        <v>10</v>
      </c>
      <c r="O13" s="30" t="str">
        <f t="shared" si="1"/>
        <v>MG</v>
      </c>
    </row>
    <row r="14" spans="2:15" ht="15">
      <c r="B14">
        <f t="shared" si="2"/>
        <v>5</v>
      </c>
      <c r="C14" s="40">
        <v>4652</v>
      </c>
      <c r="D14" s="41" t="str">
        <f>VLOOKUP(C14,'[1]LEDEN'!A:C,2,FALSE)</f>
        <v>BOSSAERT Karel</v>
      </c>
      <c r="F14" s="30" t="str">
        <f>VLOOKUP(C14,'[1]LEDEN'!A:C,3,FALSE)</f>
        <v>AI</v>
      </c>
      <c r="J14" s="30">
        <v>2</v>
      </c>
      <c r="K14" s="42">
        <v>91</v>
      </c>
      <c r="L14" s="30">
        <v>79</v>
      </c>
      <c r="M14" s="43">
        <f t="shared" si="0"/>
        <v>1.1468987341772152</v>
      </c>
      <c r="N14" s="30">
        <v>10</v>
      </c>
      <c r="O14" s="30" t="str">
        <f t="shared" si="1"/>
        <v>OG</v>
      </c>
    </row>
    <row r="15" spans="2:15" ht="15">
      <c r="B15">
        <f t="shared" si="2"/>
        <v>6</v>
      </c>
      <c r="C15" s="40">
        <v>8687</v>
      </c>
      <c r="D15" s="41" t="str">
        <f>VLOOKUP(C15,'[1]LEDEN'!A:C,2,FALSE)</f>
        <v>DESWARTE Willy</v>
      </c>
      <c r="F15" s="30" t="str">
        <f>VLOOKUP(C15,'[1]LEDEN'!A:C,3,FALSE)</f>
        <v>WOH</v>
      </c>
      <c r="J15" s="30">
        <v>2</v>
      </c>
      <c r="K15" s="42">
        <v>98</v>
      </c>
      <c r="L15" s="30">
        <v>98</v>
      </c>
      <c r="M15" s="43">
        <f t="shared" si="0"/>
        <v>0.995</v>
      </c>
      <c r="N15" s="30">
        <v>6</v>
      </c>
      <c r="O15" s="30" t="str">
        <f t="shared" si="1"/>
        <v>OG</v>
      </c>
    </row>
    <row r="16" spans="2:15" ht="15">
      <c r="B16">
        <f t="shared" si="2"/>
        <v>7</v>
      </c>
      <c r="C16" s="40">
        <v>9080</v>
      </c>
      <c r="D16" s="41" t="str">
        <f>VLOOKUP(C16,'[1]LEDEN'!A:C,2,FALSE)</f>
        <v>VANKEIRSBULCK Alex</v>
      </c>
      <c r="F16" s="30" t="str">
        <f>VLOOKUP(C16,'[1]LEDEN'!A:C,3,FALSE)</f>
        <v>V.R</v>
      </c>
      <c r="J16" s="30">
        <v>2</v>
      </c>
      <c r="K16" s="42">
        <v>76</v>
      </c>
      <c r="L16" s="30">
        <v>89</v>
      </c>
      <c r="M16" s="43">
        <f t="shared" si="0"/>
        <v>0.8489325842696629</v>
      </c>
      <c r="N16" s="30">
        <v>6</v>
      </c>
      <c r="O16" s="30" t="str">
        <f t="shared" si="1"/>
        <v>OG</v>
      </c>
    </row>
    <row r="17" spans="2:15" ht="15">
      <c r="B17">
        <f t="shared" si="2"/>
        <v>8</v>
      </c>
      <c r="C17" s="40">
        <v>4719</v>
      </c>
      <c r="D17" s="41" t="str">
        <f>VLOOKUP(C17,'[1]LEDEN'!A:C,2,FALSE)</f>
        <v>TOPART Michel</v>
      </c>
      <c r="F17" s="30" t="str">
        <f>VLOOKUP(C17,'[1]LEDEN'!A:C,3,FALSE)</f>
        <v>RT</v>
      </c>
      <c r="J17" s="30">
        <v>0</v>
      </c>
      <c r="K17" s="42">
        <v>96</v>
      </c>
      <c r="L17" s="30">
        <v>109</v>
      </c>
      <c r="M17" s="43">
        <f t="shared" si="0"/>
        <v>0.8757339449541285</v>
      </c>
      <c r="N17" s="30">
        <v>5</v>
      </c>
      <c r="O17" s="30" t="str">
        <f t="shared" si="1"/>
        <v>OG</v>
      </c>
    </row>
    <row r="18" ht="15.75" thickBot="1"/>
    <row r="19" spans="2:16" ht="24" thickBot="1">
      <c r="B19" s="44" t="s">
        <v>16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</row>
    <row r="20" spans="2:16" ht="15">
      <c r="B20" s="47" t="s">
        <v>17</v>
      </c>
      <c r="D20" s="48"/>
      <c r="O20"/>
      <c r="P20" s="30"/>
    </row>
    <row r="21" spans="2:16" ht="15">
      <c r="B21">
        <v>1</v>
      </c>
      <c r="C21" s="40">
        <v>8085</v>
      </c>
      <c r="D21" s="41" t="str">
        <f>VLOOKUP(C21,'[1]LEDEN'!A:C,2,FALSE)</f>
        <v>BOUCKENOOGHE Gilbert</v>
      </c>
      <c r="F21" s="30" t="str">
        <f>VLOOKUP(C21,'[1]LEDEN'!A:C,3,FALSE)</f>
        <v>WOH</v>
      </c>
      <c r="H21" s="49" t="s">
        <v>18</v>
      </c>
      <c r="O21"/>
      <c r="P21" s="30"/>
    </row>
    <row r="22" spans="2:16" ht="15">
      <c r="B22">
        <v>2</v>
      </c>
      <c r="C22" s="30">
        <v>9074</v>
      </c>
      <c r="D22" s="41" t="str">
        <f>VLOOKUP(C22,'[1]LEDEN'!A:C,2,FALSE)</f>
        <v>VANBIERVLIET Geert</v>
      </c>
      <c r="F22" s="30" t="str">
        <f>VLOOKUP(C22,'[1]LEDEN'!A:C,3,FALSE)</f>
        <v>WOH</v>
      </c>
      <c r="H22" s="49" t="s">
        <v>19</v>
      </c>
      <c r="O22"/>
      <c r="P22" s="30"/>
    </row>
    <row r="23" spans="2:16" ht="15">
      <c r="B23">
        <v>3</v>
      </c>
      <c r="C23" s="30">
        <v>4691</v>
      </c>
      <c r="D23" s="41" t="str">
        <f>VLOOKUP(C23,'[1]LEDEN'!A:C,2,FALSE)</f>
        <v>D'HONDT Hervé</v>
      </c>
      <c r="F23" s="30" t="str">
        <f>VLOOKUP(C23,'[1]LEDEN'!A:C,3,FALSE)</f>
        <v>WOH</v>
      </c>
      <c r="H23" s="49" t="s">
        <v>20</v>
      </c>
      <c r="O23"/>
      <c r="P23" s="30"/>
    </row>
    <row r="24" spans="2:16" ht="15">
      <c r="B24">
        <v>4</v>
      </c>
      <c r="C24" s="30">
        <v>6107</v>
      </c>
      <c r="D24" s="41" t="str">
        <f>VLOOKUP(C24,'[1]LEDEN'!A:C,2,FALSE)</f>
        <v>VANDEKERCKHOVE Robert</v>
      </c>
      <c r="F24" s="30" t="str">
        <f>VLOOKUP(C24,'[1]LEDEN'!A:C,3,FALSE)</f>
        <v>WOH</v>
      </c>
      <c r="H24" s="49" t="s">
        <v>21</v>
      </c>
      <c r="O24"/>
      <c r="P24" s="30"/>
    </row>
    <row r="25" spans="2:16" ht="15">
      <c r="B25"/>
      <c r="C25" s="30"/>
      <c r="O25"/>
      <c r="P25" s="30"/>
    </row>
    <row r="26" spans="2:16" ht="15">
      <c r="B26" s="50" t="s">
        <v>22</v>
      </c>
      <c r="C26" s="30"/>
      <c r="E26" s="51">
        <v>30</v>
      </c>
      <c r="O26"/>
      <c r="P26" s="30"/>
    </row>
    <row r="27" spans="2:16" ht="6" customHeight="1">
      <c r="B27"/>
      <c r="C27" s="30"/>
      <c r="O27"/>
      <c r="P27" s="30"/>
    </row>
    <row r="28" spans="2:16" ht="15">
      <c r="B28" s="51" t="s">
        <v>23</v>
      </c>
      <c r="C28" s="30"/>
      <c r="E28" s="52" t="s">
        <v>24</v>
      </c>
      <c r="F28" s="53"/>
      <c r="G28" s="54"/>
      <c r="H28" s="54"/>
      <c r="I28" s="54"/>
      <c r="J28" s="54"/>
      <c r="K28" s="55"/>
      <c r="M28" s="56">
        <v>1.3</v>
      </c>
      <c r="O28"/>
      <c r="P28" s="30"/>
    </row>
    <row r="29" spans="5:13" ht="15">
      <c r="E29" s="57" t="s">
        <v>25</v>
      </c>
      <c r="M29" s="56">
        <v>1.3</v>
      </c>
    </row>
    <row r="30" ht="6" customHeight="1"/>
    <row r="31" spans="2:5" ht="15">
      <c r="B31" s="50" t="s">
        <v>26</v>
      </c>
      <c r="E31" t="s">
        <v>27</v>
      </c>
    </row>
    <row r="32" ht="6" customHeight="1"/>
    <row r="33" spans="2:16" ht="15">
      <c r="B33" s="58" t="s">
        <v>28</v>
      </c>
      <c r="C33" s="59"/>
      <c r="D33" s="60"/>
      <c r="E33" s="60"/>
      <c r="F33" s="61"/>
      <c r="G33" s="62"/>
      <c r="H33" s="62"/>
      <c r="I33" s="62"/>
      <c r="J33" s="62"/>
      <c r="K33" s="63"/>
      <c r="L33" s="62"/>
      <c r="M33" s="60"/>
      <c r="N33" s="59"/>
      <c r="O33" s="64"/>
      <c r="P33" s="59"/>
    </row>
    <row r="34" spans="2:16" ht="6" customHeight="1">
      <c r="B34" s="62"/>
      <c r="C34" s="65"/>
      <c r="D34" s="60"/>
      <c r="E34" s="59"/>
      <c r="F34" s="59"/>
      <c r="G34" s="59"/>
      <c r="H34" s="59"/>
      <c r="I34" s="59"/>
      <c r="J34" s="59"/>
      <c r="K34" s="66"/>
      <c r="L34" s="59"/>
      <c r="M34" s="59"/>
      <c r="N34" s="59"/>
      <c r="O34" s="64"/>
      <c r="P34" s="59"/>
    </row>
    <row r="35" spans="2:16" ht="15">
      <c r="B35" s="67" t="s">
        <v>29</v>
      </c>
      <c r="C35" s="59"/>
      <c r="D35" s="59"/>
      <c r="E35" s="67"/>
      <c r="F35" s="67" t="s">
        <v>30</v>
      </c>
      <c r="G35" s="68"/>
      <c r="H35" s="67"/>
      <c r="I35" s="69"/>
      <c r="J35" s="69"/>
      <c r="K35" s="70"/>
      <c r="L35" s="67" t="s">
        <v>31</v>
      </c>
      <c r="M35" s="69"/>
      <c r="N35" s="67"/>
      <c r="O35" s="60"/>
      <c r="P35" s="59"/>
    </row>
    <row r="36" spans="2:16" ht="6" customHeight="1">
      <c r="B36" s="62"/>
      <c r="C36" s="59"/>
      <c r="D36" s="59"/>
      <c r="E36" s="67"/>
      <c r="F36" s="68"/>
      <c r="G36" s="68"/>
      <c r="H36" s="67"/>
      <c r="I36" s="69"/>
      <c r="J36" s="69"/>
      <c r="K36" s="70"/>
      <c r="L36" s="67"/>
      <c r="M36" s="69"/>
      <c r="N36" s="67"/>
      <c r="O36" s="60"/>
      <c r="P36" s="59"/>
    </row>
    <row r="37" spans="2:16" ht="15">
      <c r="B37" s="67" t="s">
        <v>32</v>
      </c>
      <c r="C37" s="67"/>
      <c r="D37" s="60"/>
      <c r="E37" s="60"/>
      <c r="F37" s="61"/>
      <c r="G37" s="62"/>
      <c r="H37" s="62"/>
      <c r="I37" s="62"/>
      <c r="J37" s="62"/>
      <c r="K37" s="63"/>
      <c r="L37" s="61"/>
      <c r="M37" s="60"/>
      <c r="N37" s="59"/>
      <c r="O37" s="64"/>
      <c r="P37" s="59"/>
    </row>
    <row r="38" spans="2:16" ht="15">
      <c r="B38" s="67" t="s">
        <v>33</v>
      </c>
      <c r="C38" s="67"/>
      <c r="D38" s="60"/>
      <c r="E38" s="60"/>
      <c r="F38" s="61"/>
      <c r="G38" s="62"/>
      <c r="H38" s="62"/>
      <c r="I38" s="62"/>
      <c r="J38" s="62"/>
      <c r="K38" s="63"/>
      <c r="L38" s="61"/>
      <c r="M38" s="60"/>
      <c r="N38" s="59"/>
      <c r="O38" s="64"/>
      <c r="P38" s="59"/>
    </row>
    <row r="39" spans="2:16" ht="6" customHeight="1">
      <c r="B39" s="71"/>
      <c r="C39" s="72"/>
      <c r="D39" s="73"/>
      <c r="E39" s="73"/>
      <c r="F39" s="74"/>
      <c r="G39" s="75"/>
      <c r="H39" s="75"/>
      <c r="I39" s="75"/>
      <c r="J39" s="75"/>
      <c r="K39" s="76"/>
      <c r="L39" s="74"/>
      <c r="M39" s="77"/>
      <c r="N39" s="78"/>
      <c r="O39" s="79"/>
      <c r="P39" s="78"/>
    </row>
    <row r="40" spans="2:16" ht="15">
      <c r="B40" s="80" t="s">
        <v>34</v>
      </c>
      <c r="C40" s="81"/>
      <c r="D40" s="82"/>
      <c r="E40" s="82"/>
      <c r="F40" s="83"/>
      <c r="G40" s="84"/>
      <c r="H40" s="84"/>
      <c r="I40" s="84"/>
      <c r="J40" s="84"/>
      <c r="K40" s="85"/>
      <c r="L40" s="83"/>
      <c r="M40" s="86"/>
      <c r="N40" s="87"/>
      <c r="O40" s="88"/>
      <c r="P40" s="89"/>
    </row>
    <row r="41" spans="2:16" ht="15">
      <c r="B41" s="90" t="s">
        <v>35</v>
      </c>
      <c r="C41" s="91"/>
      <c r="D41" s="91"/>
      <c r="E41" s="91"/>
      <c r="F41" s="91"/>
      <c r="G41" s="91"/>
      <c r="H41" s="91"/>
      <c r="I41" s="91"/>
      <c r="J41" s="91"/>
      <c r="K41" s="92"/>
      <c r="L41" s="91"/>
      <c r="M41" s="91"/>
      <c r="N41" s="91"/>
      <c r="O41" s="93"/>
      <c r="P41" s="94"/>
    </row>
    <row r="42" spans="2:16" ht="6" customHeight="1">
      <c r="B42" s="64"/>
      <c r="C42" s="59"/>
      <c r="D42" s="59"/>
      <c r="E42" s="59"/>
      <c r="F42" s="59"/>
      <c r="G42" s="59"/>
      <c r="H42" s="59"/>
      <c r="I42" s="59"/>
      <c r="J42" s="59"/>
      <c r="K42" s="66"/>
      <c r="L42" s="59"/>
      <c r="M42" s="59"/>
      <c r="N42" s="59"/>
      <c r="O42" s="64"/>
      <c r="P42" s="59"/>
    </row>
    <row r="43" spans="2:16" ht="15">
      <c r="B43" s="41" t="s">
        <v>36</v>
      </c>
      <c r="C43" s="59"/>
      <c r="D43" s="59"/>
      <c r="E43" s="59"/>
      <c r="F43" s="59"/>
      <c r="G43" s="59"/>
      <c r="H43" s="59"/>
      <c r="I43" s="59"/>
      <c r="J43" s="59"/>
      <c r="K43" s="41"/>
      <c r="L43" s="59"/>
      <c r="M43" s="59"/>
      <c r="N43" s="59"/>
      <c r="O43" s="64"/>
      <c r="P43" s="59"/>
    </row>
    <row r="44" spans="2:16" ht="15">
      <c r="B44" s="41" t="s">
        <v>37</v>
      </c>
      <c r="C44" s="59"/>
      <c r="D44" s="59"/>
      <c r="E44" s="59"/>
      <c r="F44" s="59"/>
      <c r="G44" s="59"/>
      <c r="H44" s="59"/>
      <c r="I44" s="59"/>
      <c r="J44" s="59"/>
      <c r="K44" s="41"/>
      <c r="L44" s="59"/>
      <c r="M44" s="59"/>
      <c r="N44" s="59"/>
      <c r="O44" s="64"/>
      <c r="P44" s="59"/>
    </row>
    <row r="45" spans="2:16" ht="15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</row>
    <row r="46" spans="2:16" ht="26.25">
      <c r="B46" s="64"/>
      <c r="C46" s="59"/>
      <c r="D46" s="59"/>
      <c r="E46" s="59"/>
      <c r="F46" s="59"/>
      <c r="G46" s="59"/>
      <c r="H46" s="96" t="s">
        <v>38</v>
      </c>
      <c r="I46" s="59"/>
      <c r="J46" s="59"/>
      <c r="K46" s="59"/>
      <c r="L46" s="59"/>
      <c r="M46" s="59"/>
      <c r="N46" s="59"/>
      <c r="O46" s="64"/>
      <c r="P46" s="59"/>
    </row>
    <row r="47" spans="2:12" ht="15.75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2:12" ht="15.75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2:12" ht="15.75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2:12" ht="15.75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2:12" ht="15.75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2:12" ht="15.75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2:12" ht="15.75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2:12" ht="15.75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2:12" ht="15.75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</row>
    <row r="56" spans="2:12" ht="15.75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</row>
  </sheetData>
  <sheetProtection/>
  <mergeCells count="5">
    <mergeCell ref="C1:N1"/>
    <mergeCell ref="O2:P2"/>
    <mergeCell ref="B4:P4"/>
    <mergeCell ref="A7:P7"/>
    <mergeCell ref="B19:P19"/>
  </mergeCells>
  <hyperlinks>
    <hyperlink ref="H46" r:id="rId1" display="www.kbbb-zwvl.be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2011-11-26T21:05:08Z</dcterms:created>
  <dcterms:modified xsi:type="dcterms:W3CDTF">2011-11-26T21:05:43Z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