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<sst xmlns="http://schemas.openxmlformats.org/spreadsheetml/2006/main" count="78" uniqueCount="24">
  <si>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</si>
  <si>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</si>
  <si>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</si>
  <si>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</si>
  <si>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</si>
  <si>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>MATCH</t>
  </si>
  <si>
    <t>datum:</t>
  </si>
  <si>
    <t>24 &amp; 25/11/2011</t>
  </si>
  <si>
    <t>Lokaal:</t>
  </si>
  <si>
    <t>KBC GHOK</t>
  </si>
  <si>
    <t xml:space="preserve">District : </t>
  </si>
  <si>
    <t>zuidwestvl.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</si>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</sst>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7" fillId="0" borderId="2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2" fontId="28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BAND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EDE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8.140625" style="21" hidden="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RONDELE Freddy</v>
      </c>
      <c r="C6" s="22"/>
      <c r="D6" s="22"/>
      <c r="E6" s="22"/>
      <c r="F6" s="24" t="s">
        <v>13</v>
      </c>
      <c r="G6" s="25" t="str">
        <f>VLOOKUP(L6,'[1]LEDEN'!A:E,3,FALSE)</f>
        <v>AI</v>
      </c>
      <c r="H6" s="26" t="str">
        <f>VLOOKUP(L6,'[1]LEDEN'!A:E,3,FALSE)</f>
        <v>AI</v>
      </c>
      <c r="I6" s="24"/>
      <c r="J6" s="24"/>
      <c r="K6" s="24"/>
      <c r="L6" s="27">
        <v>7316</v>
      </c>
    </row>
    <row r="7" ht="6" customHeight="1"/>
    <row r="8" spans="6:12" ht="15">
      <c r="F8" s="28" t="s">
        <v>14</v>
      </c>
      <c r="G8" s="28" t="s">
        <v>15</v>
      </c>
      <c r="H8" s="28" t="s">
        <v>16</v>
      </c>
      <c r="I8" s="28" t="s">
        <v>17</v>
      </c>
      <c r="J8" s="29" t="s">
        <v>18</v>
      </c>
      <c r="K8" s="28" t="s">
        <v>19</v>
      </c>
      <c r="L8" s="28" t="s">
        <v>20</v>
      </c>
    </row>
    <row r="9" spans="2:13" ht="15" customHeight="1">
      <c r="B9" s="30">
        <v>1</v>
      </c>
      <c r="C9" s="31" t="str">
        <f>VLOOKUP(M9,'[1]LEDEN'!A:E,2,FALSE)</f>
        <v>HUYGHELIER Herman</v>
      </c>
      <c r="D9" s="32"/>
      <c r="E9" s="32"/>
      <c r="F9" s="30">
        <v>2</v>
      </c>
      <c r="G9" s="30"/>
      <c r="H9" s="30">
        <v>30</v>
      </c>
      <c r="I9" s="30">
        <v>13</v>
      </c>
      <c r="J9" s="33">
        <f aca="true" t="shared" si="0" ref="J9:J15">ROUNDDOWN(H9/I9,2)</f>
        <v>2.3</v>
      </c>
      <c r="K9" s="30">
        <v>6</v>
      </c>
      <c r="L9" s="34"/>
      <c r="M9">
        <v>7024</v>
      </c>
    </row>
    <row r="10" spans="2:13" ht="15" customHeight="1">
      <c r="B10" s="30">
        <v>2</v>
      </c>
      <c r="C10" s="31" t="str">
        <f>VLOOKUP(M10,'[1]LEDEN'!A:E,2,FALSE)</f>
        <v>WARLOP Luc</v>
      </c>
      <c r="D10" s="32"/>
      <c r="E10" s="32"/>
      <c r="F10" s="30">
        <v>2</v>
      </c>
      <c r="G10" s="30"/>
      <c r="H10" s="30">
        <v>30</v>
      </c>
      <c r="I10" s="30">
        <v>23</v>
      </c>
      <c r="J10" s="33">
        <f t="shared" si="0"/>
        <v>1.3</v>
      </c>
      <c r="K10" s="30">
        <v>6</v>
      </c>
      <c r="L10" s="35"/>
      <c r="M10">
        <v>4759</v>
      </c>
    </row>
    <row r="11" spans="2:13" ht="15" customHeight="1">
      <c r="B11" s="30">
        <v>3</v>
      </c>
      <c r="C11" s="31" t="str">
        <f>VLOOKUP(M11,'[1]LEDEN'!A:E,2,FALSE)</f>
        <v>JOYE Robert</v>
      </c>
      <c r="D11" s="32"/>
      <c r="E11" s="32"/>
      <c r="F11" s="30">
        <v>2</v>
      </c>
      <c r="G11" s="30"/>
      <c r="H11" s="30">
        <v>30</v>
      </c>
      <c r="I11" s="30">
        <v>23</v>
      </c>
      <c r="J11" s="33">
        <f t="shared" si="0"/>
        <v>1.3</v>
      </c>
      <c r="K11" s="30">
        <v>4</v>
      </c>
      <c r="L11" s="36">
        <v>1</v>
      </c>
      <c r="M11">
        <v>7823</v>
      </c>
    </row>
    <row r="12" spans="2:13" ht="15" customHeight="1">
      <c r="B12" s="30">
        <v>4</v>
      </c>
      <c r="C12" s="31" t="str">
        <f>VLOOKUP(M12,'[1]LEDEN'!A:E,2,FALSE)</f>
        <v>VAN LANDEGHEM Jean-Marie</v>
      </c>
      <c r="D12" s="32"/>
      <c r="E12" s="32"/>
      <c r="F12" s="30">
        <v>2</v>
      </c>
      <c r="G12" s="30"/>
      <c r="H12" s="30">
        <v>30</v>
      </c>
      <c r="I12" s="30">
        <v>26</v>
      </c>
      <c r="J12" s="33">
        <f t="shared" si="0"/>
        <v>1.15</v>
      </c>
      <c r="K12" s="30">
        <v>4</v>
      </c>
      <c r="L12" s="36"/>
      <c r="M12">
        <v>7827</v>
      </c>
    </row>
    <row r="13" spans="2:12" ht="15" customHeight="1" hidden="1">
      <c r="B13" s="30">
        <v>4</v>
      </c>
      <c r="C13" s="31" t="e">
        <f>VLOOKUP(M13,'[1]LEDEN'!A:E,2,FALSE)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6"/>
    </row>
    <row r="14" spans="2:12" ht="15" customHeight="1" hidden="1">
      <c r="B14" s="30">
        <v>5</v>
      </c>
      <c r="C14" s="31" t="e">
        <f>VLOOKUP(M14,'[1]LEDEN'!A:E,2,FALSE)</f>
        <v>#N/A</v>
      </c>
      <c r="D14" s="32"/>
      <c r="E14" s="32"/>
      <c r="F14" s="30"/>
      <c r="G14" s="30"/>
      <c r="H14" s="30"/>
      <c r="I14" s="30"/>
      <c r="J14" s="33" t="e">
        <f t="shared" si="0"/>
        <v>#DIV/0!</v>
      </c>
      <c r="K14" s="30"/>
      <c r="L14" s="36"/>
    </row>
    <row r="15" spans="1:13" ht="15" customHeight="1" thickBot="1">
      <c r="A15" s="38"/>
      <c r="B15" s="39"/>
      <c r="C15" s="38"/>
      <c r="D15" s="38"/>
      <c r="E15" s="38" t="s">
        <v>21</v>
      </c>
      <c r="F15" s="41">
        <f>SUM(F9:F14)</f>
        <v>8</v>
      </c>
      <c r="G15" s="41">
        <f>SUM(G9:G14)</f>
        <v>0</v>
      </c>
      <c r="H15" s="41">
        <f>SUM(H9:H14)</f>
        <v>120</v>
      </c>
      <c r="I15" s="41">
        <f>SUM(I9:I14)</f>
        <v>85</v>
      </c>
      <c r="J15" s="42">
        <f t="shared" si="0"/>
        <v>1.41</v>
      </c>
      <c r="K15" s="41">
        <f>MAX(K9:K14)</f>
        <v>6</v>
      </c>
      <c r="L15" s="43" t="s">
        <v>22</v>
      </c>
      <c r="M15" s="37"/>
    </row>
    <row r="16" ht="7.5" customHeight="1"/>
    <row r="17" spans="1:12" ht="15">
      <c r="A17" s="22" t="s">
        <v>12</v>
      </c>
      <c r="B17" s="23" t="str">
        <f>VLOOKUP(L17,'[1]LEDEN'!A:E,2,FALSE)</f>
        <v>JOYE Robert</v>
      </c>
      <c r="C17" s="22"/>
      <c r="D17" s="22"/>
      <c r="E17" s="22"/>
      <c r="F17" s="24" t="s">
        <v>13</v>
      </c>
      <c r="G17" s="25" t="str">
        <f>VLOOKUP(L17,'[1]LEDEN'!A:E,3,FALSE)</f>
        <v>K.GHOK</v>
      </c>
      <c r="H17" s="25" t="str">
        <f>VLOOKUP(L17,'[1]LEDEN'!A:E,3,FALSE)</f>
        <v>K.GHOK</v>
      </c>
      <c r="I17" s="24"/>
      <c r="J17" s="24"/>
      <c r="K17" s="24"/>
      <c r="L17" s="27">
        <v>7823</v>
      </c>
    </row>
    <row r="18" ht="6" customHeight="1"/>
    <row r="19" spans="6:12" ht="15">
      <c r="F19" s="28" t="s">
        <v>14</v>
      </c>
      <c r="G19" s="28" t="s">
        <v>15</v>
      </c>
      <c r="H19" s="28" t="s">
        <v>16</v>
      </c>
      <c r="I19" s="28" t="s">
        <v>17</v>
      </c>
      <c r="J19" s="29" t="s">
        <v>18</v>
      </c>
      <c r="K19" s="28" t="s">
        <v>19</v>
      </c>
      <c r="L19" s="28" t="s">
        <v>20</v>
      </c>
    </row>
    <row r="20" spans="2:13" ht="15">
      <c r="B20" s="30">
        <v>1</v>
      </c>
      <c r="C20" s="31" t="str">
        <f>VLOOKUP(M20,'[1]LEDEN'!A:E,2,FALSE)</f>
        <v>WARLOP Luc</v>
      </c>
      <c r="D20" s="32"/>
      <c r="E20" s="32"/>
      <c r="F20" s="30">
        <v>2</v>
      </c>
      <c r="G20" s="30"/>
      <c r="H20" s="30">
        <v>30</v>
      </c>
      <c r="I20" s="30">
        <v>31</v>
      </c>
      <c r="J20" s="33">
        <f aca="true" t="shared" si="1" ref="J20:J26">ROUNDDOWN(H20/I20,2)</f>
        <v>0.96</v>
      </c>
      <c r="K20" s="30">
        <v>5</v>
      </c>
      <c r="L20" s="34"/>
      <c r="M20">
        <v>4759</v>
      </c>
    </row>
    <row r="21" spans="2:13" ht="15">
      <c r="B21" s="30">
        <v>2</v>
      </c>
      <c r="C21" s="31" t="str">
        <f>VLOOKUP(M21,'[1]LEDEN'!A:E,2,FALSE)</f>
        <v>VAN LANDEGHEM Jean-Marie</v>
      </c>
      <c r="D21" s="32"/>
      <c r="E21" s="32"/>
      <c r="F21" s="30">
        <v>2</v>
      </c>
      <c r="G21" s="30"/>
      <c r="H21" s="30">
        <v>30</v>
      </c>
      <c r="I21" s="30">
        <v>30</v>
      </c>
      <c r="J21" s="33">
        <f t="shared" si="1"/>
        <v>1</v>
      </c>
      <c r="K21" s="30">
        <v>5</v>
      </c>
      <c r="L21" s="40">
        <v>2</v>
      </c>
      <c r="M21">
        <v>7827</v>
      </c>
    </row>
    <row r="22" spans="2:13" ht="15">
      <c r="B22" s="30">
        <v>3</v>
      </c>
      <c r="C22" s="31" t="str">
        <f>VLOOKUP(M22,'[1]LEDEN'!A:E,2,FALSE)</f>
        <v>RONDELE Freddy</v>
      </c>
      <c r="D22" s="32"/>
      <c r="E22" s="32"/>
      <c r="F22" s="30">
        <v>0</v>
      </c>
      <c r="G22" s="30"/>
      <c r="H22" s="30">
        <v>22</v>
      </c>
      <c r="I22" s="30">
        <v>23</v>
      </c>
      <c r="J22" s="33">
        <f t="shared" si="1"/>
        <v>0.95</v>
      </c>
      <c r="K22" s="30">
        <v>3</v>
      </c>
      <c r="L22" s="40"/>
      <c r="M22">
        <v>7316</v>
      </c>
    </row>
    <row r="23" spans="2:13" ht="15">
      <c r="B23" s="30">
        <v>4</v>
      </c>
      <c r="C23" s="31" t="str">
        <f>VLOOKUP(M23,'[1]LEDEN'!A:E,2,FALSE)</f>
        <v>VAN DE VELDE Désiré</v>
      </c>
      <c r="D23" s="32"/>
      <c r="E23" s="32"/>
      <c r="F23" s="30">
        <v>2</v>
      </c>
      <c r="G23" s="30"/>
      <c r="H23" s="30">
        <v>30</v>
      </c>
      <c r="I23" s="30">
        <v>25</v>
      </c>
      <c r="J23" s="33">
        <f t="shared" si="1"/>
        <v>1.2</v>
      </c>
      <c r="K23" s="30">
        <v>4</v>
      </c>
      <c r="L23" s="40"/>
      <c r="M23">
        <v>8459</v>
      </c>
    </row>
    <row r="24" spans="2:12" ht="15" hidden="1">
      <c r="B24" s="30"/>
      <c r="C24" s="31" t="e">
        <f>VLOOKUP(M24,'[1]LEDEN'!A:E,2,FALSE)</f>
        <v>#N/A</v>
      </c>
      <c r="D24" s="32"/>
      <c r="E24" s="32"/>
      <c r="F24" s="30"/>
      <c r="G24" s="30"/>
      <c r="H24" s="30"/>
      <c r="I24" s="30"/>
      <c r="J24" s="33" t="e">
        <f t="shared" si="1"/>
        <v>#DIV/0!</v>
      </c>
      <c r="K24" s="30"/>
      <c r="L24" s="40"/>
    </row>
    <row r="25" spans="2:12" ht="15" hidden="1">
      <c r="B25" s="30"/>
      <c r="C25" s="31" t="e">
        <f>VLOOKUP(M25,'[1]LEDEN'!A:E,2,FALSE)</f>
        <v>#N/A</v>
      </c>
      <c r="D25" s="32"/>
      <c r="E25" s="32"/>
      <c r="F25" s="30"/>
      <c r="G25" s="30"/>
      <c r="H25" s="30"/>
      <c r="I25" s="30"/>
      <c r="J25" s="33" t="e">
        <f t="shared" si="1"/>
        <v>#DIV/0!</v>
      </c>
      <c r="K25" s="30"/>
      <c r="L25" s="40"/>
    </row>
    <row r="26" spans="1:12" ht="15.75" thickBot="1">
      <c r="A26" s="38"/>
      <c r="B26" s="39"/>
      <c r="C26" s="38"/>
      <c r="D26" s="38"/>
      <c r="E26" s="38" t="s">
        <v>21</v>
      </c>
      <c r="F26" s="41">
        <f>SUM(F20:F25)</f>
        <v>6</v>
      </c>
      <c r="G26" s="41">
        <f>SUM(G20:G25)</f>
        <v>0</v>
      </c>
      <c r="H26" s="41">
        <f>SUM(H20:H25)</f>
        <v>112</v>
      </c>
      <c r="I26" s="41">
        <f>SUM(I20:I25)</f>
        <v>109</v>
      </c>
      <c r="J26" s="42">
        <f t="shared" si="1"/>
        <v>1.02</v>
      </c>
      <c r="K26" s="41">
        <f>MAX(K20:K25)</f>
        <v>5</v>
      </c>
      <c r="L26" s="43" t="s">
        <v>23</v>
      </c>
    </row>
    <row r="27" ht="3.75" customHeight="1"/>
    <row r="28" spans="1:12" ht="15">
      <c r="A28" s="22" t="s">
        <v>12</v>
      </c>
      <c r="B28" s="23" t="str">
        <f>VLOOKUP(L28,'[1]LEDEN'!A:E,2,FALSE)</f>
        <v>WARLOP Luc</v>
      </c>
      <c r="C28" s="22"/>
      <c r="D28" s="22"/>
      <c r="E28" s="22"/>
      <c r="F28" s="24" t="s">
        <v>13</v>
      </c>
      <c r="G28" s="25" t="str">
        <f>VLOOKUP(L28,'[1]LEDEN'!A:E,3,FALSE)</f>
        <v>DOS</v>
      </c>
      <c r="H28" s="25" t="str">
        <f>VLOOKUP(L28,'[1]LEDEN'!A:E,3,FALSE)</f>
        <v>DOS</v>
      </c>
      <c r="I28" s="24"/>
      <c r="J28" s="24"/>
      <c r="K28" s="24"/>
      <c r="L28" s="27">
        <v>4759</v>
      </c>
    </row>
    <row r="29" ht="7.5" customHeight="1"/>
    <row r="30" spans="6:12" ht="15">
      <c r="F30" s="28" t="s">
        <v>14</v>
      </c>
      <c r="G30" s="28" t="s">
        <v>15</v>
      </c>
      <c r="H30" s="28" t="s">
        <v>16</v>
      </c>
      <c r="I30" s="28" t="s">
        <v>17</v>
      </c>
      <c r="J30" s="29" t="s">
        <v>18</v>
      </c>
      <c r="K30" s="28" t="s">
        <v>19</v>
      </c>
      <c r="L30" s="28" t="s">
        <v>20</v>
      </c>
    </row>
    <row r="31" spans="2:13" ht="15">
      <c r="B31" s="30">
        <v>1</v>
      </c>
      <c r="C31" s="31" t="str">
        <f>VLOOKUP(M31,'[1]LEDEN'!A:E,2,FALSE)</f>
        <v>JOYE Robert</v>
      </c>
      <c r="D31" s="32"/>
      <c r="E31" s="32"/>
      <c r="F31" s="30">
        <v>0</v>
      </c>
      <c r="G31" s="30"/>
      <c r="H31" s="30">
        <v>20</v>
      </c>
      <c r="I31" s="30">
        <v>31</v>
      </c>
      <c r="J31" s="33">
        <f aca="true" t="shared" si="2" ref="J31:J37">ROUNDDOWN(H31/I31,2)</f>
        <v>0.64</v>
      </c>
      <c r="K31" s="30">
        <v>3</v>
      </c>
      <c r="L31" s="34"/>
      <c r="M31">
        <v>7823</v>
      </c>
    </row>
    <row r="32" spans="2:13" ht="15">
      <c r="B32" s="30">
        <v>2</v>
      </c>
      <c r="C32" s="31" t="str">
        <f>VLOOKUP(M32,'[1]LEDEN'!A:E,2,FALSE)</f>
        <v>RONDELE Freddy</v>
      </c>
      <c r="D32" s="32"/>
      <c r="E32" s="32"/>
      <c r="F32" s="30">
        <v>0</v>
      </c>
      <c r="G32" s="30"/>
      <c r="H32" s="30">
        <v>29</v>
      </c>
      <c r="I32" s="30">
        <v>23</v>
      </c>
      <c r="J32" s="33">
        <f t="shared" si="2"/>
        <v>1.26</v>
      </c>
      <c r="K32" s="30">
        <v>7</v>
      </c>
      <c r="L32" s="40">
        <v>3</v>
      </c>
      <c r="M32">
        <v>7316</v>
      </c>
    </row>
    <row r="33" spans="2:13" ht="15">
      <c r="B33" s="30">
        <v>3</v>
      </c>
      <c r="C33" s="31" t="str">
        <f>VLOOKUP(M33,'[1]LEDEN'!A:E,2,FALSE)</f>
        <v>VAN DE VELDE Désiré</v>
      </c>
      <c r="D33" s="32"/>
      <c r="E33" s="32"/>
      <c r="F33" s="30">
        <v>2</v>
      </c>
      <c r="G33" s="30"/>
      <c r="H33" s="30">
        <v>30</v>
      </c>
      <c r="I33" s="30">
        <v>21</v>
      </c>
      <c r="J33" s="33">
        <f t="shared" si="2"/>
        <v>1.42</v>
      </c>
      <c r="K33" s="30">
        <v>4</v>
      </c>
      <c r="L33" s="40"/>
      <c r="M33">
        <v>8459</v>
      </c>
    </row>
    <row r="34" spans="2:13" ht="15">
      <c r="B34" s="30">
        <v>4</v>
      </c>
      <c r="C34" s="31" t="str">
        <f>VLOOKUP(M34,'[1]LEDEN'!A:E,2,FALSE)</f>
        <v>HUYGHELIER Herman</v>
      </c>
      <c r="D34" s="32"/>
      <c r="E34" s="32"/>
      <c r="F34" s="30">
        <v>2</v>
      </c>
      <c r="G34" s="30"/>
      <c r="H34" s="30">
        <v>30</v>
      </c>
      <c r="I34" s="30">
        <v>28</v>
      </c>
      <c r="J34" s="33">
        <f t="shared" si="2"/>
        <v>1.07</v>
      </c>
      <c r="K34" s="30">
        <v>7</v>
      </c>
      <c r="L34" s="40"/>
      <c r="M34">
        <v>7024</v>
      </c>
    </row>
    <row r="35" spans="2:12" ht="15" hidden="1">
      <c r="B35" s="30">
        <v>4</v>
      </c>
      <c r="C35" s="31" t="e">
        <f>VERT.ZOEKEM(M35,'[2]LEDEM'!A:E,2,OMWAAR)</f>
        <v>#NAME?</v>
      </c>
      <c r="D35" s="32"/>
      <c r="E35" s="32"/>
      <c r="F35" s="30"/>
      <c r="G35" s="30"/>
      <c r="H35" s="30"/>
      <c r="I35" s="30"/>
      <c r="J35" s="33" t="e">
        <f t="shared" si="2"/>
        <v>#DIV/0!</v>
      </c>
      <c r="K35" s="30"/>
      <c r="L35" s="40"/>
    </row>
    <row r="36" spans="2:12" ht="15" hidden="1">
      <c r="B36" s="30">
        <v>5</v>
      </c>
      <c r="C36" s="31" t="e">
        <f>VERT.ZOEKEM(M36,'[2]LEDEM'!A:E,2,OMWAAR)</f>
        <v>#NAME?</v>
      </c>
      <c r="D36" s="32"/>
      <c r="E36" s="32"/>
      <c r="F36" s="30"/>
      <c r="G36" s="30"/>
      <c r="H36" s="30"/>
      <c r="I36" s="30"/>
      <c r="J36" s="33" t="e">
        <f t="shared" si="2"/>
        <v>#DIV/0!</v>
      </c>
      <c r="K36" s="30"/>
      <c r="L36" s="40"/>
    </row>
    <row r="37" spans="1:12" ht="15.75" thickBot="1">
      <c r="A37" s="38"/>
      <c r="B37" s="39"/>
      <c r="C37" s="38"/>
      <c r="D37" s="38"/>
      <c r="E37" s="38" t="s">
        <v>21</v>
      </c>
      <c r="F37" s="41">
        <f>SUM(F31:F36)</f>
        <v>4</v>
      </c>
      <c r="G37" s="41">
        <f>SUM(G31:G36)</f>
        <v>0</v>
      </c>
      <c r="H37" s="41">
        <f>SUM(H31:H36)</f>
        <v>109</v>
      </c>
      <c r="I37" s="41">
        <f>SUM(I31:I36)</f>
        <v>103</v>
      </c>
      <c r="J37" s="42">
        <f t="shared" si="2"/>
        <v>1.05</v>
      </c>
      <c r="K37" s="41">
        <f>MAX(K31:K36)</f>
        <v>7</v>
      </c>
      <c r="L37" s="43" t="s">
        <v>23</v>
      </c>
    </row>
    <row r="38" ht="6" customHeight="1"/>
    <row r="39" spans="1:12" ht="13.5" customHeight="1">
      <c r="A39" s="22" t="s">
        <v>12</v>
      </c>
      <c r="B39" s="23" t="str">
        <f>VLOOKUP(L39,'[1]LEDEN'!A:E,2,FALSE)</f>
        <v>VAN DE VELDE Désiré</v>
      </c>
      <c r="C39" s="22"/>
      <c r="D39" s="22"/>
      <c r="E39" s="22"/>
      <c r="F39" s="24" t="s">
        <v>13</v>
      </c>
      <c r="G39" s="25" t="str">
        <f>VLOOKUP(L39,'[1]LEDEN'!A:E,3,FALSE)</f>
        <v>CBC-DLS</v>
      </c>
      <c r="H39" s="25" t="str">
        <f>VLOOKUP(L39,'[1]LEDEN'!A:E,3,FALSE)</f>
        <v>CBC-DLS</v>
      </c>
      <c r="I39" s="24"/>
      <c r="J39" s="24"/>
      <c r="K39" s="24"/>
      <c r="L39" s="27">
        <v>8459</v>
      </c>
    </row>
    <row r="40" ht="6" customHeight="1"/>
    <row r="41" spans="6:12" ht="15">
      <c r="F41" s="28" t="s">
        <v>14</v>
      </c>
      <c r="G41" s="28" t="s">
        <v>15</v>
      </c>
      <c r="H41" s="28" t="s">
        <v>16</v>
      </c>
      <c r="I41" s="28" t="s">
        <v>17</v>
      </c>
      <c r="J41" s="29" t="s">
        <v>18</v>
      </c>
      <c r="K41" s="28" t="s">
        <v>19</v>
      </c>
      <c r="L41" s="28" t="s">
        <v>20</v>
      </c>
    </row>
    <row r="42" spans="2:13" ht="15">
      <c r="B42" s="30">
        <v>1</v>
      </c>
      <c r="C42" s="31" t="str">
        <f>VLOOKUP(M42,'[1]LEDEN'!A:E,2,FALSE)</f>
        <v>VAN LANDEGHEM Jean-Marie</v>
      </c>
      <c r="D42" s="32"/>
      <c r="E42" s="32"/>
      <c r="F42" s="30">
        <v>2</v>
      </c>
      <c r="G42" s="30"/>
      <c r="H42" s="30">
        <v>30</v>
      </c>
      <c r="I42" s="30">
        <v>42</v>
      </c>
      <c r="J42" s="33">
        <f aca="true" t="shared" si="3" ref="J42:J48">ROUNDDOWN(H42/I42,2)</f>
        <v>0.71</v>
      </c>
      <c r="K42" s="30">
        <v>6</v>
      </c>
      <c r="L42" s="34"/>
      <c r="M42">
        <v>7827</v>
      </c>
    </row>
    <row r="43" spans="2:13" ht="15">
      <c r="B43" s="30">
        <v>2</v>
      </c>
      <c r="C43" s="31" t="str">
        <f>VLOOKUP(M43,'[1]LEDEN'!A:E,2,FALSE)</f>
        <v>HUYGHELIER Herman</v>
      </c>
      <c r="D43" s="32"/>
      <c r="E43" s="32"/>
      <c r="F43" s="30">
        <v>2</v>
      </c>
      <c r="G43" s="30"/>
      <c r="H43" s="30">
        <v>30</v>
      </c>
      <c r="I43" s="30">
        <v>42</v>
      </c>
      <c r="J43" s="33">
        <f t="shared" si="3"/>
        <v>0.71</v>
      </c>
      <c r="K43" s="30">
        <v>4</v>
      </c>
      <c r="L43" s="40">
        <v>4</v>
      </c>
      <c r="M43">
        <v>7024</v>
      </c>
    </row>
    <row r="44" spans="2:13" ht="15">
      <c r="B44" s="30">
        <v>3</v>
      </c>
      <c r="C44" s="31" t="str">
        <f>VLOOKUP(M44,'[1]LEDEN'!A:E,2,FALSE)</f>
        <v>WARLOP Luc</v>
      </c>
      <c r="D44" s="32"/>
      <c r="E44" s="32"/>
      <c r="F44" s="30">
        <v>0</v>
      </c>
      <c r="G44" s="30"/>
      <c r="H44" s="30">
        <v>15</v>
      </c>
      <c r="I44" s="30">
        <v>21</v>
      </c>
      <c r="J44" s="33">
        <f t="shared" si="3"/>
        <v>0.71</v>
      </c>
      <c r="K44" s="30">
        <v>4</v>
      </c>
      <c r="L44" s="40"/>
      <c r="M44">
        <v>4759</v>
      </c>
    </row>
    <row r="45" spans="2:13" ht="15">
      <c r="B45" s="30">
        <v>4</v>
      </c>
      <c r="C45" s="31" t="str">
        <f>VLOOKUP(M45,'[1]LEDEN'!A:E,2,FALSE)</f>
        <v>JOYE Robert</v>
      </c>
      <c r="D45" s="32"/>
      <c r="E45" s="32"/>
      <c r="F45" s="30">
        <v>0</v>
      </c>
      <c r="G45" s="30"/>
      <c r="H45" s="30">
        <v>28</v>
      </c>
      <c r="I45" s="30">
        <v>25</v>
      </c>
      <c r="J45" s="33">
        <f t="shared" si="3"/>
        <v>1.12</v>
      </c>
      <c r="K45" s="30">
        <v>4</v>
      </c>
      <c r="L45" s="40"/>
      <c r="M45">
        <v>7823</v>
      </c>
    </row>
    <row r="46" spans="2:12" ht="15" hidden="1">
      <c r="B46" s="30">
        <v>4</v>
      </c>
      <c r="C46" s="31" t="e">
        <f>VLOOKUP(M46,'[1]LEDEN'!A:E,2,FALSE)</f>
        <v>#N/A</v>
      </c>
      <c r="D46" s="32"/>
      <c r="E46" s="32"/>
      <c r="F46" s="30"/>
      <c r="G46" s="30"/>
      <c r="H46" s="30"/>
      <c r="I46" s="30"/>
      <c r="J46" s="33" t="e">
        <f t="shared" si="3"/>
        <v>#DIV/0!</v>
      </c>
      <c r="K46" s="30"/>
      <c r="L46" s="40"/>
    </row>
    <row r="47" spans="2:12" ht="15" hidden="1">
      <c r="B47" s="30">
        <v>5</v>
      </c>
      <c r="C47" s="31" t="e">
        <f>VLOOKUP(M47,'[1]LEDEN'!A:E,2,FALSE)</f>
        <v>#N/A</v>
      </c>
      <c r="D47" s="32"/>
      <c r="E47" s="32"/>
      <c r="F47" s="30"/>
      <c r="G47" s="30"/>
      <c r="H47" s="30"/>
      <c r="I47" s="30"/>
      <c r="J47" s="33" t="e">
        <f t="shared" si="3"/>
        <v>#DIV/0!</v>
      </c>
      <c r="K47" s="30"/>
      <c r="L47" s="40"/>
    </row>
    <row r="48" spans="1:12" ht="15.75" thickBot="1">
      <c r="A48" s="38"/>
      <c r="B48" s="39"/>
      <c r="C48" s="38"/>
      <c r="D48" s="38"/>
      <c r="E48" s="38" t="s">
        <v>21</v>
      </c>
      <c r="F48" s="41">
        <f>SUM(F42:F47)</f>
        <v>4</v>
      </c>
      <c r="G48" s="41">
        <f>SUM(G42:G47)</f>
        <v>0</v>
      </c>
      <c r="H48" s="41">
        <f>SUM(H42:H47)</f>
        <v>103</v>
      </c>
      <c r="I48" s="41">
        <f>SUM(I42:I47)</f>
        <v>130</v>
      </c>
      <c r="J48" s="42">
        <f t="shared" si="3"/>
        <v>0.79</v>
      </c>
      <c r="K48" s="41">
        <f>MAX(K42:K47)</f>
        <v>6</v>
      </c>
      <c r="L48" s="43" t="s">
        <v>23</v>
      </c>
    </row>
    <row r="49" ht="6" customHeight="1"/>
    <row r="50" spans="1:12" ht="15">
      <c r="A50" s="22" t="s">
        <v>12</v>
      </c>
      <c r="B50" s="23" t="str">
        <f>VLOOKUP(L50,'[1]LEDEN'!A:E,2,FALSE)</f>
        <v>HUYGHELIER Herman</v>
      </c>
      <c r="C50" s="22"/>
      <c r="D50" s="22"/>
      <c r="E50" s="22"/>
      <c r="F50" s="24" t="s">
        <v>13</v>
      </c>
      <c r="G50" s="25" t="str">
        <f>VLOOKUP(L50,'[1]LEDEN'!A:E,3,FALSE)</f>
        <v>K.GHOK</v>
      </c>
      <c r="H50" s="25" t="str">
        <f>VLOOKUP(L50,'[1]LEDEN'!A:E,3,FALSE)</f>
        <v>K.GHOK</v>
      </c>
      <c r="I50" s="24"/>
      <c r="J50" s="24"/>
      <c r="K50" s="24"/>
      <c r="L50" s="27">
        <v>7024</v>
      </c>
    </row>
    <row r="51" ht="6.75" customHeight="1"/>
    <row r="52" spans="6:12" ht="15">
      <c r="F52" s="28" t="s">
        <v>14</v>
      </c>
      <c r="G52" s="28" t="s">
        <v>15</v>
      </c>
      <c r="H52" s="28" t="s">
        <v>16</v>
      </c>
      <c r="I52" s="28" t="s">
        <v>17</v>
      </c>
      <c r="J52" s="29" t="s">
        <v>18</v>
      </c>
      <c r="K52" s="28" t="s">
        <v>19</v>
      </c>
      <c r="L52" s="28" t="s">
        <v>20</v>
      </c>
    </row>
    <row r="53" spans="2:13" ht="15">
      <c r="B53" s="30">
        <v>1</v>
      </c>
      <c r="C53" s="31" t="str">
        <f>VLOOKUP(M53,'[1]LEDEN'!A:E,2,FALSE)</f>
        <v>RONDELE Freddy</v>
      </c>
      <c r="D53" s="32"/>
      <c r="E53" s="32"/>
      <c r="F53" s="30">
        <v>0</v>
      </c>
      <c r="G53" s="30"/>
      <c r="H53" s="30">
        <v>2</v>
      </c>
      <c r="I53" s="30">
        <v>13</v>
      </c>
      <c r="J53" s="33">
        <f aca="true" t="shared" si="4" ref="J53:J59">ROUNDDOWN(H53/I53,2)</f>
        <v>0.15</v>
      </c>
      <c r="K53" s="30">
        <v>1</v>
      </c>
      <c r="L53" s="34"/>
      <c r="M53">
        <v>7316</v>
      </c>
    </row>
    <row r="54" spans="2:13" ht="15">
      <c r="B54" s="30">
        <v>2</v>
      </c>
      <c r="C54" s="31" t="str">
        <f>VLOOKUP(M54,'[1]LEDEN'!A:E,2,FALSE)</f>
        <v>VAN DE VELDE Désiré</v>
      </c>
      <c r="D54" s="32"/>
      <c r="E54" s="32"/>
      <c r="F54" s="30">
        <v>0</v>
      </c>
      <c r="G54" s="30"/>
      <c r="H54" s="30">
        <v>29</v>
      </c>
      <c r="I54" s="30">
        <v>42</v>
      </c>
      <c r="J54" s="33">
        <f t="shared" si="4"/>
        <v>0.69</v>
      </c>
      <c r="K54" s="30">
        <v>4</v>
      </c>
      <c r="L54" s="40">
        <v>5</v>
      </c>
      <c r="M54">
        <v>8459</v>
      </c>
    </row>
    <row r="55" spans="2:13" ht="15">
      <c r="B55" s="30">
        <v>3</v>
      </c>
      <c r="C55" s="31" t="str">
        <f>VLOOKUP(M55,'[1]LEDEN'!A:E,2,FALSE)</f>
        <v>VAN LANDEGHEM Jean-Marie</v>
      </c>
      <c r="D55" s="32"/>
      <c r="E55" s="32"/>
      <c r="F55" s="30">
        <v>2</v>
      </c>
      <c r="G55" s="30"/>
      <c r="H55" s="30">
        <v>30</v>
      </c>
      <c r="I55" s="30">
        <v>39</v>
      </c>
      <c r="J55" s="33">
        <f t="shared" si="4"/>
        <v>0.76</v>
      </c>
      <c r="K55" s="30">
        <v>7</v>
      </c>
      <c r="L55" s="40"/>
      <c r="M55">
        <v>7827</v>
      </c>
    </row>
    <row r="56" spans="2:13" ht="15">
      <c r="B56" s="30">
        <v>4</v>
      </c>
      <c r="C56" s="31" t="str">
        <f>VLOOKUP(M56,'[1]LEDEN'!A:E,2,FALSE)</f>
        <v>WARLOP Luc</v>
      </c>
      <c r="D56" s="32"/>
      <c r="E56" s="32"/>
      <c r="F56" s="30">
        <v>0</v>
      </c>
      <c r="G56" s="30"/>
      <c r="H56" s="30">
        <v>8</v>
      </c>
      <c r="I56" s="30">
        <v>28</v>
      </c>
      <c r="J56" s="33">
        <f t="shared" si="4"/>
        <v>0.28</v>
      </c>
      <c r="K56" s="30">
        <v>2</v>
      </c>
      <c r="L56" s="40"/>
      <c r="M56">
        <v>4759</v>
      </c>
    </row>
    <row r="57" spans="2:12" ht="15" hidden="1">
      <c r="B57" s="30">
        <v>4</v>
      </c>
      <c r="C57" s="31" t="e">
        <f>VLOOKUP(M57,'[1]LEDEN'!A:E,2,FALSE)</f>
        <v>#N/A</v>
      </c>
      <c r="D57" s="32"/>
      <c r="E57" s="32"/>
      <c r="F57" s="30"/>
      <c r="G57" s="30"/>
      <c r="H57" s="30"/>
      <c r="I57" s="30"/>
      <c r="J57" s="33" t="e">
        <f t="shared" si="4"/>
        <v>#DIV/0!</v>
      </c>
      <c r="K57" s="30"/>
      <c r="L57" s="40"/>
    </row>
    <row r="58" spans="2:12" ht="15" hidden="1">
      <c r="B58" s="30">
        <v>5</v>
      </c>
      <c r="C58" s="31" t="e">
        <f>VLOOKUP(M58,'[1]LEDEN'!A:E,2,FALSE)</f>
        <v>#N/A</v>
      </c>
      <c r="D58" s="32"/>
      <c r="E58" s="32"/>
      <c r="F58" s="30"/>
      <c r="G58" s="30"/>
      <c r="H58" s="30"/>
      <c r="I58" s="30"/>
      <c r="J58" s="33" t="e">
        <f t="shared" si="4"/>
        <v>#DIV/0!</v>
      </c>
      <c r="K58" s="30"/>
      <c r="L58" s="40"/>
    </row>
    <row r="59" spans="1:12" ht="15.75" thickBot="1">
      <c r="A59" s="38"/>
      <c r="B59" s="39"/>
      <c r="C59" s="38"/>
      <c r="D59" s="38"/>
      <c r="E59" s="38" t="s">
        <v>21</v>
      </c>
      <c r="F59" s="41">
        <f>SUM(F53:F58)</f>
        <v>2</v>
      </c>
      <c r="G59" s="41">
        <f>SUM(G53:G58)</f>
        <v>0</v>
      </c>
      <c r="H59" s="41">
        <f>SUM(H53:H58)</f>
        <v>69</v>
      </c>
      <c r="I59" s="41">
        <f>SUM(I53:I58)</f>
        <v>122</v>
      </c>
      <c r="J59" s="42">
        <f t="shared" si="4"/>
        <v>0.56</v>
      </c>
      <c r="K59" s="41">
        <f>MAX(K53:K58)</f>
        <v>7</v>
      </c>
      <c r="L59" s="43" t="s">
        <v>23</v>
      </c>
    </row>
    <row r="60" ht="6" customHeight="1"/>
    <row r="61" spans="1:12" ht="15">
      <c r="A61" s="22" t="s">
        <v>12</v>
      </c>
      <c r="B61" s="23" t="str">
        <f>VLOOKUP(L61,'[1]LEDEN'!A:E,2,FALSE)</f>
        <v>VAN LANDEGHEM Jean-Marie</v>
      </c>
      <c r="C61" s="22"/>
      <c r="D61" s="22"/>
      <c r="E61" s="22"/>
      <c r="F61" s="24" t="s">
        <v>13</v>
      </c>
      <c r="G61" s="25" t="str">
        <f>VLOOKUP(L61,'[1]LEDEN'!A:E,3,FALSE)</f>
        <v>KEWM</v>
      </c>
      <c r="H61" s="25" t="str">
        <f>VLOOKUP(L61,'[1]LEDEN'!A:E,3,FALSE)</f>
        <v>KEWM</v>
      </c>
      <c r="I61" s="24"/>
      <c r="J61" s="24"/>
      <c r="K61" s="24"/>
      <c r="L61" s="27">
        <v>7827</v>
      </c>
    </row>
    <row r="62" ht="6" customHeight="1"/>
    <row r="63" spans="6:12" ht="15">
      <c r="F63" s="28" t="s">
        <v>14</v>
      </c>
      <c r="G63" s="28" t="s">
        <v>15</v>
      </c>
      <c r="H63" s="28" t="s">
        <v>16</v>
      </c>
      <c r="I63" s="28" t="s">
        <v>17</v>
      </c>
      <c r="J63" s="29" t="s">
        <v>18</v>
      </c>
      <c r="K63" s="28" t="s">
        <v>19</v>
      </c>
      <c r="L63" s="28" t="s">
        <v>20</v>
      </c>
    </row>
    <row r="64" spans="2:13" ht="15">
      <c r="B64" s="30">
        <v>1</v>
      </c>
      <c r="C64" s="31" t="str">
        <f>VLOOKUP(M64,'[1]LEDEN'!A:E,2,FALSE)</f>
        <v>VAN DE VELDE Désiré</v>
      </c>
      <c r="D64" s="32"/>
      <c r="E64" s="32"/>
      <c r="F64" s="30">
        <v>0</v>
      </c>
      <c r="G64" s="30"/>
      <c r="H64" s="30">
        <v>26</v>
      </c>
      <c r="I64" s="30">
        <v>42</v>
      </c>
      <c r="J64" s="33">
        <f>ROUNDDOWN(H64/I64,2)</f>
        <v>0.61</v>
      </c>
      <c r="K64" s="30">
        <v>8</v>
      </c>
      <c r="L64" s="34"/>
      <c r="M64">
        <v>8459</v>
      </c>
    </row>
    <row r="65" spans="2:13" ht="15">
      <c r="B65" s="30">
        <v>2</v>
      </c>
      <c r="C65" s="31" t="str">
        <f>VLOOKUP(M65,'[1]LEDEN'!A:E,2,FALSE)</f>
        <v>JOYE Robert</v>
      </c>
      <c r="D65" s="32"/>
      <c r="E65" s="32"/>
      <c r="F65" s="30">
        <v>0</v>
      </c>
      <c r="G65" s="30"/>
      <c r="H65" s="30">
        <v>24</v>
      </c>
      <c r="I65" s="30">
        <v>30</v>
      </c>
      <c r="J65" s="33">
        <f>ROUNDDOWN(H65/I65,2)</f>
        <v>0.8</v>
      </c>
      <c r="K65" s="30">
        <v>6</v>
      </c>
      <c r="L65" s="40">
        <v>6</v>
      </c>
      <c r="M65">
        <v>7823</v>
      </c>
    </row>
    <row r="66" spans="2:13" ht="15">
      <c r="B66" s="30">
        <v>3</v>
      </c>
      <c r="C66" s="31" t="str">
        <f>VLOOKUP(M66,'[1]LEDEN'!A:E,2,FALSE)</f>
        <v>HUYGHELIER Herman</v>
      </c>
      <c r="D66" s="32"/>
      <c r="E66" s="32"/>
      <c r="F66" s="30">
        <v>0</v>
      </c>
      <c r="G66" s="30"/>
      <c r="H66" s="30">
        <v>28</v>
      </c>
      <c r="I66" s="30">
        <v>39</v>
      </c>
      <c r="J66" s="33">
        <f>ROUNDDOWN(H66/I66,2)</f>
        <v>0.71</v>
      </c>
      <c r="K66" s="30">
        <v>5</v>
      </c>
      <c r="L66" s="40"/>
      <c r="M66">
        <v>7024</v>
      </c>
    </row>
    <row r="67" spans="2:13" ht="15">
      <c r="B67" s="30">
        <v>4</v>
      </c>
      <c r="C67" s="31" t="str">
        <f>VLOOKUP(M67,'[1]LEDEN'!A:E,2,FALSE)</f>
        <v>RONDELE Freddy</v>
      </c>
      <c r="D67" s="32"/>
      <c r="E67" s="32"/>
      <c r="F67" s="30">
        <v>0</v>
      </c>
      <c r="G67" s="30"/>
      <c r="H67" s="30">
        <v>21</v>
      </c>
      <c r="I67" s="30">
        <v>26</v>
      </c>
      <c r="J67" s="33">
        <f>ROUNDDOWN(H67/I67,2)</f>
        <v>0.8</v>
      </c>
      <c r="K67" s="30">
        <v>4</v>
      </c>
      <c r="L67" s="40"/>
      <c r="M67">
        <v>7316</v>
      </c>
    </row>
    <row r="68" spans="1:12" ht="15.75" thickBot="1">
      <c r="A68" s="38"/>
      <c r="B68" s="39"/>
      <c r="C68" s="38"/>
      <c r="D68" s="38"/>
      <c r="E68" s="38" t="s">
        <v>21</v>
      </c>
      <c r="F68" s="41">
        <f>SUM(F64:F67)</f>
        <v>0</v>
      </c>
      <c r="G68" s="41">
        <f>SUM(G64:G67)</f>
        <v>0</v>
      </c>
      <c r="H68" s="41">
        <f>SUM(H64:H67)</f>
        <v>99</v>
      </c>
      <c r="I68" s="41">
        <f>SUM(I64:I67)</f>
        <v>137</v>
      </c>
      <c r="J68" s="42">
        <f>ROUNDDOWN(H68/I68,2)</f>
        <v>0.72</v>
      </c>
      <c r="K68" s="41">
        <f>MAX(K64:K67)</f>
        <v>8</v>
      </c>
      <c r="L68" s="43" t="s">
        <v>23</v>
      </c>
    </row>
  </sheetData>
  <sheetProtection/>
  <mergeCells count="9">
    <mergeCell ref="L43:L47"/>
    <mergeCell ref="L54:L58"/>
    <mergeCell ref="L65:L67"/>
    <mergeCell ref="C3:D3"/>
    <mergeCell ref="F3:I3"/>
    <mergeCell ref="K3:M3"/>
    <mergeCell ref="L11:L14"/>
    <mergeCell ref="L21:L25"/>
    <mergeCell ref="L32:L3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2011-11-26T21:11:56Z</cp:lastPrinted>
  <dcterms:created xsi:type="dcterms:W3CDTF">2011-11-26T21:09:49Z</dcterms:created>
  <dcterms:modified xsi:type="dcterms:W3CDTF">2011-11-26T21:13:21Z</dcterms:modified>
  <cp:category/>
  <cp:version/>
  <cp:contentType/>
  <cp:contentStatus/>
</cp:coreProperties>
</file>