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<sst xmlns="http://schemas.openxmlformats.org/spreadsheetml/2006/main" count="39" uniqueCount="39">
  <si>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</si>
  <si>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</si>
  <si>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</si>
  <si>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</si>
  <si>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3°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</si>
  <si>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</si>
  <si>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</si>
  <si>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</si>
  <si>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</si>
  <si>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</si>
  <si>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</si>
  <si>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</si>
  <si>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</si>
  <si>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</si>
  <si>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</si>
  <si>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</si>
  <si>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3° VRIJSPEL K.B.</t>
  </si>
  <si>
    <t>* DEELNEMERS</t>
  </si>
  <si>
    <t xml:space="preserve">Al deze wedstrijden worden gespeeld in </t>
  </si>
  <si>
    <t>Kon. Kortrijkse, Ringlaan 32 te Kortrijk</t>
  </si>
  <si>
    <t>Tel.: 056/37.29.66.</t>
  </si>
  <si>
    <t>maandag 7 november 2011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</si>
  <si>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</si>
  <si>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</si>
  <si>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</si>
  <si>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</si>
  <si>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</si>
  <si>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</si>
  <si>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</si>
  <si>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</si>
  <si>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</si>
  <si>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</si>
  <si>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10&amp;11/12/2011</t>
  </si>
  <si>
    <t>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</si>
  <si>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</si>
  <si>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</si>
  <si>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11 oktober 2011</t>
  </si>
  <si>
    <t>Uiterste speeldatum: vrijdag 11 november 2011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</si>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</sst>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u val="single"/>
      <sz val="36"/>
      <color indexed="12"/>
      <name val="Calibri"/>
      <family val="2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36"/>
      <color theme="1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4" borderId="10" xfId="55" applyFont="1" applyFill="1" applyBorder="1" applyAlignment="1">
      <alignment horizontal="center"/>
      <protection/>
    </xf>
    <xf numFmtId="0" fontId="5" fillId="34" borderId="11" xfId="55" applyFont="1" applyFill="1" applyBorder="1" applyAlignment="1">
      <alignment horizontal="center"/>
      <protection/>
    </xf>
    <xf numFmtId="0" fontId="5" fillId="34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4" borderId="13" xfId="55" applyFont="1" applyFill="1" applyBorder="1" applyAlignment="1">
      <alignment horizontal="center"/>
      <protection/>
    </xf>
    <xf numFmtId="0" fontId="5" fillId="34" borderId="0" xfId="55" applyFont="1" applyFill="1" applyBorder="1" applyAlignment="1">
      <alignment horizontal="left"/>
      <protection/>
    </xf>
    <xf numFmtId="0" fontId="6" fillId="34" borderId="0" xfId="55" applyFont="1" applyFill="1" applyBorder="1" applyAlignment="1">
      <alignment horizontal="left"/>
      <protection/>
    </xf>
    <xf numFmtId="0" fontId="7" fillId="34" borderId="0" xfId="55" applyFont="1" applyFill="1" applyBorder="1">
      <alignment/>
      <protection/>
    </xf>
    <xf numFmtId="0" fontId="5" fillId="34" borderId="0" xfId="55" applyFont="1" applyFill="1" applyBorder="1" applyAlignment="1">
      <alignment horizontal="center"/>
      <protection/>
    </xf>
    <xf numFmtId="1" fontId="5" fillId="34" borderId="0" xfId="55" applyNumberFormat="1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4" borderId="13" xfId="55" applyFont="1" applyFill="1" applyBorder="1" applyAlignment="1">
      <alignment horizontal="center"/>
      <protection/>
    </xf>
    <xf numFmtId="0" fontId="8" fillId="34" borderId="0" xfId="55" applyFont="1" applyFill="1" applyBorder="1" applyAlignment="1">
      <alignment horizontal="left"/>
      <protection/>
    </xf>
    <xf numFmtId="0" fontId="4" fillId="34" borderId="0" xfId="55" applyFont="1" applyFill="1" applyBorder="1" applyAlignment="1">
      <alignment horizontal="left"/>
      <protection/>
    </xf>
    <xf numFmtId="0" fontId="4" fillId="34" borderId="0" xfId="55" applyFont="1" applyFill="1" applyBorder="1">
      <alignment/>
      <protection/>
    </xf>
    <xf numFmtId="0" fontId="4" fillId="34" borderId="0" xfId="55" applyFont="1" applyFill="1" applyBorder="1" applyAlignment="1">
      <alignment horizontal="center"/>
      <protection/>
    </xf>
    <xf numFmtId="1" fontId="4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1" fontId="13" fillId="0" borderId="0" xfId="55" applyNumberFormat="1" applyFont="1" applyAlignment="1">
      <alignment horizontal="center"/>
      <protection/>
    </xf>
    <xf numFmtId="2" fontId="13" fillId="0" borderId="0" xfId="55" applyNumberFormat="1" applyFont="1" applyAlignment="1">
      <alignment horizontal="right"/>
      <protection/>
    </xf>
    <xf numFmtId="0" fontId="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5" applyFont="1" applyBorder="1" applyAlignment="1">
      <alignment horizontal="left"/>
      <protection/>
    </xf>
    <xf numFmtId="0" fontId="34" fillId="0" borderId="17" xfId="55" applyFont="1" applyBorder="1" applyAlignment="1">
      <alignment horizontal="left"/>
      <protection/>
    </xf>
    <xf numFmtId="0" fontId="35" fillId="0" borderId="17" xfId="55" applyFont="1" applyBorder="1">
      <alignment/>
      <protection/>
    </xf>
    <xf numFmtId="0" fontId="35" fillId="0" borderId="17" xfId="55" applyFont="1" applyBorder="1" applyAlignment="1">
      <alignment horizontal="left"/>
      <protection/>
    </xf>
    <xf numFmtId="0" fontId="35" fillId="0" borderId="17" xfId="55" applyFont="1" applyBorder="1" applyAlignment="1">
      <alignment horizontal="center"/>
      <protection/>
    </xf>
    <xf numFmtId="1" fontId="35" fillId="0" borderId="17" xfId="55" applyNumberFormat="1" applyFont="1" applyBorder="1" applyAlignment="1">
      <alignment horizontal="center"/>
      <protection/>
    </xf>
    <xf numFmtId="0" fontId="33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57" fillId="0" borderId="0" xfId="43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4" fillId="34" borderId="11" xfId="55" applyFont="1" applyFill="1" applyBorder="1" applyAlignment="1">
      <alignment horizontal="center"/>
      <protection/>
    </xf>
    <xf numFmtId="164" fontId="5" fillId="34" borderId="0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85725</xdr:rowOff>
    </xdr:from>
    <xdr:to>
      <xdr:col>15</xdr:col>
      <xdr:colOff>542925</xdr:colOff>
      <xdr:row>52</xdr:row>
      <xdr:rowOff>180975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86825"/>
          <a:ext cx="6515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\afgewerkt\vl%20vk%203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421875" style="0" customWidth="1"/>
    <col min="18" max="18" width="9.421875" style="0" bestFit="1" customWidth="1"/>
  </cols>
  <sheetData>
    <row r="1" spans="1:16" ht="15">
      <c r="A1" s="1"/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7"/>
      <c r="P2" s="8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9" t="s">
        <v>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3:6" ht="12.75" customHeight="1">
      <c r="C5" s="25" t="s">
        <v>5</v>
      </c>
      <c r="D5" s="26"/>
      <c r="E5" s="26"/>
      <c r="F5" s="27"/>
    </row>
    <row r="6" ht="6" customHeight="1" thickBot="1"/>
    <row r="7" spans="1:16" ht="19.5" thickBot="1">
      <c r="A7" s="92" t="s">
        <v>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v>1</v>
      </c>
      <c r="C10" s="31">
        <v>4799</v>
      </c>
      <c r="D10" s="32" t="str">
        <f>VLOOKUP(C10,'[1]LEDEN'!A:C,2,FALSE)</f>
        <v>VERCOUILLIE José</v>
      </c>
      <c r="F10" s="24" t="str">
        <f>VLOOKUP(C10,'[1]LEDEN'!A:C,3,FALSE)</f>
        <v>KK</v>
      </c>
      <c r="J10" s="24">
        <v>8</v>
      </c>
      <c r="K10" s="33">
        <v>480</v>
      </c>
      <c r="L10" s="24">
        <v>98</v>
      </c>
      <c r="M10" s="34">
        <f aca="true" t="shared" si="0" ref="M10:M19">IF(L10&lt;&gt;"",(K10/L10)-0.005,"")</f>
        <v>4.89295918367347</v>
      </c>
      <c r="N10" s="24">
        <v>30</v>
      </c>
      <c r="O10" s="24" t="str">
        <f aca="true" t="shared" si="1" ref="O10:O19">IF(M10&lt;4.8,"OG",IF(AND(M10&gt;=4.8,M10&lt;6.4),"MG",IF(AND(M10&gt;6.4,M10&lt;10.7),"PR",IF(AND(M10&gt;10.7,M10&lt;20),"DPR",IF(AND(M10&gt;=10.7,M10&lt;20),"DRPR","")))))</f>
        <v>MG</v>
      </c>
    </row>
    <row r="11" spans="2:15" ht="15">
      <c r="B11">
        <f>B10+1</f>
        <v>2</v>
      </c>
      <c r="C11" s="31">
        <v>4759</v>
      </c>
      <c r="D11" s="32" t="str">
        <f>VLOOKUP(C11,'[1]LEDEN'!A:C,2,FALSE)</f>
        <v>WARLOP Luc</v>
      </c>
      <c r="F11" s="24" t="str">
        <f>VLOOKUP(C11,'[1]LEDEN'!A:C,3,FALSE)</f>
        <v>DOS</v>
      </c>
      <c r="J11" s="24">
        <v>4</v>
      </c>
      <c r="K11" s="33">
        <v>450</v>
      </c>
      <c r="L11" s="24">
        <v>73</v>
      </c>
      <c r="M11" s="34">
        <f t="shared" si="0"/>
        <v>6.1593835616438355</v>
      </c>
      <c r="N11" s="24">
        <v>28</v>
      </c>
      <c r="O11" s="24" t="str">
        <f t="shared" si="1"/>
        <v>MG</v>
      </c>
    </row>
    <row r="12" spans="2:15" ht="15">
      <c r="B12">
        <f aca="true" t="shared" si="2" ref="B12:B19">B11+1</f>
        <v>3</v>
      </c>
      <c r="C12" s="31">
        <v>6730</v>
      </c>
      <c r="D12" s="32" t="str">
        <f>VLOOKUP(C12,'[1]LEDEN'!A:C,2,FALSE)</f>
        <v>DENOULET Johan</v>
      </c>
      <c r="F12" s="24" t="str">
        <f>VLOOKUP(C12,'[1]LEDEN'!A:C,3,FALSE)</f>
        <v>KK</v>
      </c>
      <c r="J12" s="24">
        <v>4</v>
      </c>
      <c r="K12" s="33">
        <v>409</v>
      </c>
      <c r="L12" s="24">
        <v>68</v>
      </c>
      <c r="M12" s="34">
        <f t="shared" si="0"/>
        <v>6.009705882352941</v>
      </c>
      <c r="N12" s="24">
        <v>40</v>
      </c>
      <c r="O12" s="24" t="str">
        <f t="shared" si="1"/>
        <v>MG</v>
      </c>
    </row>
    <row r="13" spans="2:15" ht="15">
      <c r="B13">
        <f t="shared" si="2"/>
        <v>4</v>
      </c>
      <c r="C13" s="31">
        <v>4776</v>
      </c>
      <c r="D13" s="32" t="str">
        <f>VLOOKUP(C13,'[1]LEDEN'!A:C,2,FALSE)</f>
        <v>HOUTHAEVE Jean-Marie</v>
      </c>
      <c r="F13" s="24" t="str">
        <f>VLOOKUP(C13,'[1]LEDEN'!A:C,3,FALSE)</f>
        <v>DOS</v>
      </c>
      <c r="J13" s="24">
        <v>4</v>
      </c>
      <c r="K13" s="33">
        <v>352</v>
      </c>
      <c r="L13" s="24">
        <v>69</v>
      </c>
      <c r="M13" s="34">
        <f t="shared" si="0"/>
        <v>5.0964492753623185</v>
      </c>
      <c r="N13" s="24">
        <v>35</v>
      </c>
      <c r="O13" s="24" t="str">
        <f t="shared" si="1"/>
        <v>MG</v>
      </c>
    </row>
    <row r="14" spans="2:15" ht="15">
      <c r="B14">
        <f t="shared" si="2"/>
        <v>5</v>
      </c>
      <c r="C14" s="31">
        <v>7314</v>
      </c>
      <c r="D14" s="32" t="str">
        <f>VLOOKUP(C14,'[1]LEDEN'!A:C,2,FALSE)</f>
        <v>DEMAN Leon</v>
      </c>
      <c r="F14" s="24" t="str">
        <f>VLOOKUP(C14,'[1]LEDEN'!A:C,3,FALSE)</f>
        <v>WOH</v>
      </c>
      <c r="J14" s="24">
        <v>4</v>
      </c>
      <c r="K14" s="33">
        <v>418</v>
      </c>
      <c r="L14" s="24">
        <v>82</v>
      </c>
      <c r="M14" s="34">
        <f t="shared" si="0"/>
        <v>5.092560975609756</v>
      </c>
      <c r="N14" s="24">
        <v>28</v>
      </c>
      <c r="O14" s="24" t="str">
        <f t="shared" si="1"/>
        <v>MG</v>
      </c>
    </row>
    <row r="15" spans="2:15" ht="15">
      <c r="B15">
        <f t="shared" si="2"/>
        <v>6</v>
      </c>
      <c r="C15" s="31">
        <v>4745</v>
      </c>
      <c r="D15" s="32" t="str">
        <f>VLOOKUP(C15,'[1]LEDEN'!A:C,2,FALSE)</f>
        <v>DE PAUW Marcel</v>
      </c>
      <c r="F15" s="24" t="str">
        <f>VLOOKUP(C15,'[1]LEDEN'!A:C,3,FALSE)</f>
        <v>V.R</v>
      </c>
      <c r="J15" s="24">
        <v>7</v>
      </c>
      <c r="K15" s="33">
        <v>480</v>
      </c>
      <c r="L15" s="24">
        <v>108</v>
      </c>
      <c r="M15" s="34">
        <f t="shared" si="0"/>
        <v>4.439444444444445</v>
      </c>
      <c r="N15" s="24">
        <v>42</v>
      </c>
      <c r="O15" s="24" t="str">
        <f t="shared" si="1"/>
        <v>OG</v>
      </c>
    </row>
    <row r="16" spans="2:15" ht="15">
      <c r="B16">
        <f t="shared" si="2"/>
        <v>7</v>
      </c>
      <c r="C16" s="31">
        <v>4775</v>
      </c>
      <c r="D16" s="32" t="str">
        <f>VLOOKUP(C16,'[1]LEDEN'!A:C,2,FALSE)</f>
        <v>GOETHALS Didier</v>
      </c>
      <c r="F16" s="24" t="str">
        <f>VLOOKUP(C16,'[1]LEDEN'!A:C,3,FALSE)</f>
        <v>K.GHOK</v>
      </c>
      <c r="J16" s="24">
        <v>5</v>
      </c>
      <c r="K16" s="33">
        <v>450</v>
      </c>
      <c r="L16" s="24">
        <v>97</v>
      </c>
      <c r="M16" s="34">
        <f t="shared" si="0"/>
        <v>4.634175257731959</v>
      </c>
      <c r="N16" s="24">
        <v>35</v>
      </c>
      <c r="O16" s="24" t="str">
        <f t="shared" si="1"/>
        <v>OG</v>
      </c>
    </row>
    <row r="17" spans="2:15" ht="15">
      <c r="B17">
        <f t="shared" si="2"/>
        <v>8</v>
      </c>
      <c r="C17" s="31">
        <v>6720</v>
      </c>
      <c r="D17" s="32" t="str">
        <f>VLOOKUP(C17,'[1]LEDEN'!A:C,2,FALSE)</f>
        <v>WILLE Etienne</v>
      </c>
      <c r="F17" s="24" t="str">
        <f>VLOOKUP(C17,'[1]LEDEN'!A:C,3,FALSE)</f>
        <v>AI</v>
      </c>
      <c r="J17" s="24">
        <v>4</v>
      </c>
      <c r="K17" s="33">
        <v>413</v>
      </c>
      <c r="L17" s="24">
        <v>104</v>
      </c>
      <c r="M17" s="34">
        <f t="shared" si="0"/>
        <v>3.9661538461538464</v>
      </c>
      <c r="N17" s="24">
        <v>28</v>
      </c>
      <c r="O17" s="24" t="str">
        <f t="shared" si="1"/>
        <v>OG</v>
      </c>
    </row>
    <row r="18" spans="2:15" ht="15">
      <c r="B18">
        <f t="shared" si="2"/>
        <v>9</v>
      </c>
      <c r="C18" s="31">
        <v>4763</v>
      </c>
      <c r="D18" s="32" t="str">
        <f>VLOOKUP(C18,'[1]LEDEN'!A:C,2,FALSE)</f>
        <v>CASTELEYN Rik</v>
      </c>
      <c r="F18" s="24" t="str">
        <f>VLOOKUP(C18,'[1]LEDEN'!A:C,3,FALSE)</f>
        <v>CBC-DLS</v>
      </c>
      <c r="J18" s="24">
        <v>0</v>
      </c>
      <c r="K18" s="33">
        <v>251</v>
      </c>
      <c r="L18" s="24">
        <v>72</v>
      </c>
      <c r="M18" s="34">
        <f t="shared" si="0"/>
        <v>3.4811111111111113</v>
      </c>
      <c r="N18" s="24">
        <v>15</v>
      </c>
      <c r="O18" s="24" t="str">
        <f t="shared" si="1"/>
        <v>OG</v>
      </c>
    </row>
    <row r="19" spans="2:15" ht="15">
      <c r="B19">
        <f t="shared" si="2"/>
        <v>10</v>
      </c>
      <c r="C19" s="31">
        <v>7818</v>
      </c>
      <c r="D19" s="32" t="str">
        <f>VLOOKUP(C19,'[1]LEDEN'!A:C,2,FALSE)</f>
        <v>BOSSUYT Eddy</v>
      </c>
      <c r="F19" s="24" t="str">
        <f>VLOOKUP(C19,'[1]LEDEN'!A:C,3,FALSE)</f>
        <v>K.GHOK</v>
      </c>
      <c r="J19" s="24">
        <v>0</v>
      </c>
      <c r="K19" s="33">
        <v>318</v>
      </c>
      <c r="L19" s="24">
        <v>99</v>
      </c>
      <c r="M19" s="34">
        <f t="shared" si="0"/>
        <v>3.207121212121212</v>
      </c>
      <c r="N19" s="24">
        <v>22</v>
      </c>
      <c r="O19" s="24" t="str">
        <f t="shared" si="1"/>
        <v>OG</v>
      </c>
    </row>
    <row r="20" ht="6" customHeight="1" thickBot="1"/>
    <row r="21" spans="2:16" ht="24" thickBot="1">
      <c r="B21" s="95" t="s">
        <v>16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7"/>
    </row>
    <row r="22" spans="2:16" ht="15">
      <c r="B22" s="35" t="s">
        <v>17</v>
      </c>
      <c r="D22" s="36"/>
      <c r="O22"/>
      <c r="P22" s="24"/>
    </row>
    <row r="23" spans="2:16" ht="15">
      <c r="B23">
        <v>1</v>
      </c>
      <c r="C23" s="31">
        <v>4759</v>
      </c>
      <c r="D23" s="32" t="str">
        <f>VLOOKUP(C23,'[1]LEDEN'!A:C,2,FALSE)</f>
        <v>WARLOP Luc</v>
      </c>
      <c r="F23" s="24" t="str">
        <f>VLOOKUP(C23,'[1]LEDEN'!A:C,3,FALSE)</f>
        <v>DOS</v>
      </c>
      <c r="H23" s="37" t="s">
        <v>18</v>
      </c>
      <c r="O23"/>
      <c r="P23" s="24"/>
    </row>
    <row r="24" spans="2:16" ht="15">
      <c r="B24">
        <v>2</v>
      </c>
      <c r="C24" s="24">
        <v>6730</v>
      </c>
      <c r="D24" s="32" t="str">
        <f>VLOOKUP(C24,'[1]LEDEN'!A:C,2,FALSE)</f>
        <v>DENOULET Johan</v>
      </c>
      <c r="F24" s="24" t="str">
        <f>VLOOKUP(C24,'[1]LEDEN'!A:C,3,FALSE)</f>
        <v>KK</v>
      </c>
      <c r="H24" s="37" t="s">
        <v>19</v>
      </c>
      <c r="O24"/>
      <c r="P24" s="24"/>
    </row>
    <row r="25" spans="2:16" ht="15">
      <c r="B25">
        <v>3</v>
      </c>
      <c r="C25" s="98">
        <v>7314</v>
      </c>
      <c r="D25" s="99" t="str">
        <f>VLOOKUP(C25,'[1]LEDEN'!A:C,2,FALSE)</f>
        <v>DEMAN Leon</v>
      </c>
      <c r="E25" s="100"/>
      <c r="F25" s="98" t="str">
        <f>VLOOKUP(C25,'[1]LEDEN'!A:C,3,FALSE)</f>
        <v>WOH</v>
      </c>
      <c r="H25" s="37" t="s">
        <v>20</v>
      </c>
      <c r="O25"/>
      <c r="P25" s="24"/>
    </row>
    <row r="26" spans="2:16" ht="15">
      <c r="B26">
        <v>4</v>
      </c>
      <c r="C26" s="24">
        <v>4799</v>
      </c>
      <c r="D26" s="32" t="str">
        <f>VLOOKUP(C26,'[1]LEDEN'!A:C,2,FALSE)</f>
        <v>VERCOUILLIE José</v>
      </c>
      <c r="F26" s="24" t="str">
        <f>VLOOKUP(C26,'[1]LEDEN'!A:C,3,FALSE)</f>
        <v>KK</v>
      </c>
      <c r="H26" s="37" t="s">
        <v>21</v>
      </c>
      <c r="O26"/>
      <c r="P26" s="24"/>
    </row>
    <row r="27" spans="2:16" ht="6" customHeight="1">
      <c r="B27"/>
      <c r="C27" s="24"/>
      <c r="O27"/>
      <c r="P27" s="24"/>
    </row>
    <row r="28" spans="2:16" ht="15">
      <c r="B28" s="38" t="s">
        <v>22</v>
      </c>
      <c r="C28" s="24"/>
      <c r="E28" s="39">
        <v>120</v>
      </c>
      <c r="O28"/>
      <c r="P28" s="24"/>
    </row>
    <row r="29" spans="2:16" ht="6" customHeight="1">
      <c r="B29"/>
      <c r="C29" s="24"/>
      <c r="O29"/>
      <c r="P29" s="24"/>
    </row>
    <row r="30" spans="2:16" ht="15">
      <c r="B30" s="39" t="s">
        <v>23</v>
      </c>
      <c r="C30" s="24"/>
      <c r="E30" s="40" t="s">
        <v>24</v>
      </c>
      <c r="F30" s="41"/>
      <c r="G30" s="42"/>
      <c r="H30" s="42"/>
      <c r="I30" s="42"/>
      <c r="J30" s="42"/>
      <c r="K30" s="43"/>
      <c r="M30" s="44">
        <v>4.8</v>
      </c>
      <c r="O30"/>
      <c r="P30" s="24"/>
    </row>
    <row r="31" spans="5:13" ht="15">
      <c r="E31" s="45" t="s">
        <v>25</v>
      </c>
      <c r="M31" s="44">
        <v>4.8</v>
      </c>
    </row>
    <row r="32" ht="6" customHeight="1"/>
    <row r="33" spans="2:5" ht="15">
      <c r="B33" s="38" t="s">
        <v>26</v>
      </c>
      <c r="E33" t="s">
        <v>27</v>
      </c>
    </row>
    <row r="34" ht="6" customHeight="1"/>
    <row r="35" spans="2:16" ht="15">
      <c r="B35" s="46" t="s">
        <v>28</v>
      </c>
      <c r="C35" s="47"/>
      <c r="D35" s="48"/>
      <c r="E35" s="48"/>
      <c r="F35" s="49"/>
      <c r="G35" s="50"/>
      <c r="H35" s="50"/>
      <c r="I35" s="50"/>
      <c r="J35" s="50"/>
      <c r="K35" s="51"/>
      <c r="L35" s="50"/>
      <c r="M35" s="48"/>
      <c r="N35" s="47"/>
      <c r="O35" s="52"/>
      <c r="P35" s="47"/>
    </row>
    <row r="36" spans="2:16" ht="6" customHeight="1">
      <c r="B36" s="50"/>
      <c r="C36" s="53"/>
      <c r="D36" s="48"/>
      <c r="E36" s="47"/>
      <c r="F36" s="47"/>
      <c r="G36" s="47"/>
      <c r="H36" s="47"/>
      <c r="I36" s="47"/>
      <c r="J36" s="47"/>
      <c r="K36" s="54"/>
      <c r="L36" s="47"/>
      <c r="M36" s="47"/>
      <c r="N36" s="47"/>
      <c r="O36" s="52"/>
      <c r="P36" s="47"/>
    </row>
    <row r="37" spans="2:16" ht="15">
      <c r="B37" s="55" t="s">
        <v>29</v>
      </c>
      <c r="C37" s="47"/>
      <c r="D37" s="47"/>
      <c r="E37" s="55"/>
      <c r="F37" s="55" t="s">
        <v>30</v>
      </c>
      <c r="G37" s="56"/>
      <c r="H37" s="55"/>
      <c r="I37" s="57"/>
      <c r="J37" s="57"/>
      <c r="K37" s="58"/>
      <c r="L37" s="55" t="s">
        <v>31</v>
      </c>
      <c r="M37" s="57"/>
      <c r="N37" s="55"/>
      <c r="O37" s="48"/>
      <c r="P37" s="47"/>
    </row>
    <row r="38" spans="2:16" ht="6" customHeight="1">
      <c r="B38" s="50"/>
      <c r="C38" s="47"/>
      <c r="D38" s="47"/>
      <c r="E38" s="55"/>
      <c r="F38" s="56"/>
      <c r="G38" s="56"/>
      <c r="H38" s="55"/>
      <c r="I38" s="57"/>
      <c r="J38" s="57"/>
      <c r="K38" s="58"/>
      <c r="L38" s="55"/>
      <c r="M38" s="57"/>
      <c r="N38" s="55"/>
      <c r="O38" s="48"/>
      <c r="P38" s="47"/>
    </row>
    <row r="39" spans="2:16" ht="15">
      <c r="B39" s="55" t="s">
        <v>32</v>
      </c>
      <c r="C39" s="55"/>
      <c r="D39" s="48"/>
      <c r="E39" s="48"/>
      <c r="F39" s="49"/>
      <c r="G39" s="50"/>
      <c r="H39" s="50"/>
      <c r="I39" s="50"/>
      <c r="J39" s="50"/>
      <c r="K39" s="51"/>
      <c r="L39" s="49"/>
      <c r="M39" s="48"/>
      <c r="N39" s="47"/>
      <c r="O39" s="52"/>
      <c r="P39" s="47"/>
    </row>
    <row r="40" spans="2:16" ht="15">
      <c r="B40" s="55" t="s">
        <v>33</v>
      </c>
      <c r="C40" s="55"/>
      <c r="D40" s="48"/>
      <c r="E40" s="48"/>
      <c r="F40" s="49"/>
      <c r="G40" s="50"/>
      <c r="H40" s="50"/>
      <c r="I40" s="50"/>
      <c r="J40" s="50"/>
      <c r="K40" s="51"/>
      <c r="L40" s="49"/>
      <c r="M40" s="48"/>
      <c r="N40" s="47"/>
      <c r="O40" s="52"/>
      <c r="P40" s="47"/>
    </row>
    <row r="41" spans="2:16" ht="6" customHeight="1">
      <c r="B41" s="59"/>
      <c r="C41" s="60"/>
      <c r="D41" s="61"/>
      <c r="E41" s="61"/>
      <c r="F41" s="62"/>
      <c r="G41" s="63"/>
      <c r="H41" s="63"/>
      <c r="I41" s="63"/>
      <c r="J41" s="63"/>
      <c r="K41" s="64"/>
      <c r="L41" s="62"/>
      <c r="M41" s="65"/>
      <c r="N41" s="66"/>
      <c r="O41" s="67"/>
      <c r="P41" s="66"/>
    </row>
    <row r="42" spans="2:16" ht="15">
      <c r="B42" s="68" t="s">
        <v>34</v>
      </c>
      <c r="C42" s="69"/>
      <c r="D42" s="70"/>
      <c r="E42" s="70"/>
      <c r="F42" s="71"/>
      <c r="G42" s="72"/>
      <c r="H42" s="72"/>
      <c r="I42" s="72"/>
      <c r="J42" s="72"/>
      <c r="K42" s="73"/>
      <c r="L42" s="71"/>
      <c r="M42" s="74"/>
      <c r="N42" s="75"/>
      <c r="O42" s="76"/>
      <c r="P42" s="77"/>
    </row>
    <row r="43" spans="2:16" ht="15">
      <c r="B43" s="78" t="s">
        <v>35</v>
      </c>
      <c r="C43" s="79"/>
      <c r="D43" s="79"/>
      <c r="E43" s="79"/>
      <c r="F43" s="79"/>
      <c r="G43" s="79"/>
      <c r="H43" s="79"/>
      <c r="I43" s="79"/>
      <c r="J43" s="79"/>
      <c r="K43" s="80"/>
      <c r="L43" s="79"/>
      <c r="M43" s="79"/>
      <c r="N43" s="79"/>
      <c r="O43" s="81"/>
      <c r="P43" s="82"/>
    </row>
    <row r="44" spans="2:16" ht="6" customHeight="1">
      <c r="B44" s="52"/>
      <c r="C44" s="47"/>
      <c r="D44" s="47"/>
      <c r="E44" s="47"/>
      <c r="F44" s="47"/>
      <c r="G44" s="47"/>
      <c r="H44" s="47"/>
      <c r="I44" s="47"/>
      <c r="J44" s="47"/>
      <c r="K44" s="54"/>
      <c r="L44" s="47"/>
      <c r="M44" s="47"/>
      <c r="N44" s="47"/>
      <c r="O44" s="52"/>
      <c r="P44" s="47"/>
    </row>
    <row r="45" spans="2:16" ht="15">
      <c r="B45" s="32" t="s">
        <v>36</v>
      </c>
      <c r="C45" s="47"/>
      <c r="D45" s="47"/>
      <c r="E45" s="47"/>
      <c r="F45" s="47"/>
      <c r="G45" s="47"/>
      <c r="H45" s="47"/>
      <c r="I45" s="47"/>
      <c r="J45" s="47"/>
      <c r="K45" s="32"/>
      <c r="L45" s="47"/>
      <c r="M45" s="47"/>
      <c r="N45" s="47"/>
      <c r="O45" s="52"/>
      <c r="P45" s="47"/>
    </row>
    <row r="46" spans="2:16" ht="15">
      <c r="B46" s="32" t="s">
        <v>37</v>
      </c>
      <c r="C46" s="47"/>
      <c r="D46" s="47"/>
      <c r="E46" s="47"/>
      <c r="F46" s="47"/>
      <c r="G46" s="47"/>
      <c r="H46" s="47"/>
      <c r="I46" s="47"/>
      <c r="J46" s="47"/>
      <c r="K46" s="32"/>
      <c r="L46" s="47"/>
      <c r="M46" s="47"/>
      <c r="N46" s="47"/>
      <c r="O46" s="52"/>
      <c r="P46" s="47"/>
    </row>
    <row r="47" spans="2:16" ht="1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2:16" ht="46.5">
      <c r="B48" s="52"/>
      <c r="C48" s="47"/>
      <c r="D48" s="47"/>
      <c r="E48" s="47"/>
      <c r="F48" s="47"/>
      <c r="G48" s="47"/>
      <c r="H48" s="84" t="s">
        <v>38</v>
      </c>
      <c r="I48" s="47"/>
      <c r="J48" s="47"/>
      <c r="K48" s="47"/>
      <c r="L48" s="47"/>
      <c r="M48" s="47"/>
      <c r="N48" s="47"/>
      <c r="O48" s="52"/>
      <c r="P48" s="47"/>
    </row>
    <row r="49" spans="2:12" ht="15.7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2:12" ht="15.7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2:12" ht="15.7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2:12" ht="15.7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2:12" ht="15.75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2:12" ht="15.75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2:12" ht="15.7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2:12" ht="15.7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2:12" ht="15.7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</sheetData>
  <sheetProtection/>
  <mergeCells count="5">
    <mergeCell ref="C1:N1"/>
    <mergeCell ref="O2:P2"/>
    <mergeCell ref="B4:P4"/>
    <mergeCell ref="A7:P7"/>
    <mergeCell ref="B21:P21"/>
  </mergeCells>
  <hyperlinks>
    <hyperlink ref="H48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2011-10-11T20:12:42Z</dcterms:created>
  <dcterms:modified xsi:type="dcterms:W3CDTF">2011-10-23T19:17:50Z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