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<sst xmlns="http://schemas.openxmlformats.org/spreadsheetml/2006/main" count="40" uniqueCount="40">
  <si>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</si>
  <si>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</si>
  <si>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2011-2012</t>
  </si>
  <si>
    <t>DISTRICT : ZUIDWESTVLAANDEREN</t>
  </si>
  <si>
    <t>KAMPIOENSCHAP VAN BELGIE : 5°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</si>
  <si>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</si>
  <si>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</si>
  <si>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</si>
  <si>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</si>
  <si>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</si>
  <si>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</si>
  <si>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</si>
  <si>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</si>
  <si>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</si>
  <si>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</si>
  <si>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</si>
  <si>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Verwittigd forfait</t>
  </si>
  <si>
    <t>DISTRICTFINALE 5° VRIJSPEL K.B.</t>
  </si>
  <si>
    <t>* DEELNEMERS</t>
  </si>
  <si>
    <t xml:space="preserve">Al deze wedstrijden worden gespeeld in </t>
  </si>
  <si>
    <t>KBC Warden Oom, Hogestraat 22 te Hooglede</t>
  </si>
  <si>
    <t>Tel.: 0473/21.21.18.</t>
  </si>
  <si>
    <t>vrijdag 21 oktober 2011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</si>
  <si>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</si>
  <si>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</si>
  <si>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</si>
  <si>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</si>
  <si>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</si>
  <si>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</si>
  <si>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</si>
  <si>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</si>
  <si>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</si>
  <si>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</si>
  <si>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10&amp;11/12/2011</t>
  </si>
  <si>
    <t>in het district zuidwestvlaanderen (eigen lokaal!).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</si>
  <si>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</si>
  <si>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</si>
  <si>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21 september 2011</t>
  </si>
  <si>
    <t>Uiterste speeldatum: zondag 23 oktober 2011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</si>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</sst>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u val="single"/>
      <sz val="2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left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58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52</xdr:row>
      <xdr:rowOff>19050</xdr:rowOff>
    </xdr:from>
    <xdr:to>
      <xdr:col>15</xdr:col>
      <xdr:colOff>533400</xdr:colOff>
      <xdr:row>54</xdr:row>
      <xdr:rowOff>114300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858250"/>
          <a:ext cx="6515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2890625" style="0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8515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 thickBot="1"/>
    <row r="7" spans="1:16" ht="19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ht="6.75" customHeight="1"/>
    <row r="9" spans="2:15" ht="11.25" customHeight="1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2:15" ht="15">
      <c r="B10">
        <f aca="true" t="shared" si="0" ref="B10:B16">B9+1</f>
        <v>1</v>
      </c>
      <c r="C10" s="40">
        <v>7464</v>
      </c>
      <c r="D10" s="41" t="str">
        <f>VLOOKUP(C10,'[1]LEDEN'!A:C,2,FALSE)</f>
        <v>STORME Gerard</v>
      </c>
      <c r="F10" s="30" t="str">
        <f>VLOOKUP(C10,'[1]LEDEN'!A:C,3,FALSE)</f>
        <v>WOH</v>
      </c>
      <c r="J10" s="30">
        <v>8</v>
      </c>
      <c r="K10" s="42">
        <v>280</v>
      </c>
      <c r="L10" s="30">
        <v>85</v>
      </c>
      <c r="M10" s="43">
        <f aca="true" t="shared" si="1" ref="M10:M16">IF(L10&lt;&gt;"",(K10/L10)-0.005,"")</f>
        <v>3.2891176470588235</v>
      </c>
      <c r="N10" s="30">
        <v>18</v>
      </c>
      <c r="O10" s="30" t="str">
        <f>IF(M10&lt;2.8,"OG",IF(AND(M10&gt;=2.8,M10&lt;3.6),"MG",IF(AND(M10&gt;=3.6,M10&lt;4.8),"PR",IF(AND(M10&gt;=4.8,M10&lt;6.4),"DPR",IF(AND(M10&gt;=6.4,M10&lt;10.7),"DRPR","")))))</f>
        <v>MG</v>
      </c>
    </row>
    <row r="11" spans="2:15" ht="15">
      <c r="B11">
        <f t="shared" si="0"/>
        <v>2</v>
      </c>
      <c r="C11" s="40">
        <v>8156</v>
      </c>
      <c r="D11" s="41" t="str">
        <f>VLOOKUP(C11,'[1]LEDEN'!A:C,2,FALSE)</f>
        <v>DE TOLLENAERE Jonny</v>
      </c>
      <c r="F11" s="30" t="str">
        <f>VLOOKUP(C11,'[1]LEDEN'!A:C,3,FALSE)</f>
        <v>V.R</v>
      </c>
      <c r="J11" s="30">
        <v>6</v>
      </c>
      <c r="K11" s="42">
        <v>256</v>
      </c>
      <c r="L11" s="30">
        <v>106</v>
      </c>
      <c r="M11" s="43">
        <f t="shared" si="1"/>
        <v>2.4100943396226415</v>
      </c>
      <c r="N11" s="30">
        <v>20</v>
      </c>
      <c r="O11" s="30" t="str">
        <f aca="true" t="shared" si="2" ref="O11:O18">IF(M11&lt;2.8,"OG",IF(AND(M11&gt;=2.8,M11&lt;3.6),"MG",IF(AND(M11&gt;=3.6,M11&lt;4.8),"PR",IF(AND(M11&gt;=4.8,M11&lt;6.4),"DPR",IF(AND(M11&gt;=6.4,M11&lt;10.7),"DRPR","")))))</f>
        <v>OG</v>
      </c>
    </row>
    <row r="12" spans="2:15" ht="15">
      <c r="B12">
        <f t="shared" si="0"/>
        <v>3</v>
      </c>
      <c r="C12" s="40">
        <v>7692</v>
      </c>
      <c r="D12" s="41" t="str">
        <f>VLOOKUP(C12,'[1]LEDEN'!A:C,2,FALSE)</f>
        <v>VUYLSTEKE Gilbert</v>
      </c>
      <c r="F12" s="30" t="str">
        <f>VLOOKUP(C12,'[1]LEDEN'!A:C,3,FALSE)</f>
        <v>WOH</v>
      </c>
      <c r="J12" s="30">
        <v>4</v>
      </c>
      <c r="K12" s="42">
        <v>263</v>
      </c>
      <c r="L12" s="30">
        <v>103</v>
      </c>
      <c r="M12" s="43">
        <f t="shared" si="1"/>
        <v>2.5483980582524275</v>
      </c>
      <c r="N12" s="30">
        <v>12</v>
      </c>
      <c r="O12" s="30" t="str">
        <f t="shared" si="2"/>
        <v>OG</v>
      </c>
    </row>
    <row r="13" spans="2:15" ht="15">
      <c r="B13">
        <f t="shared" si="0"/>
        <v>4</v>
      </c>
      <c r="C13" s="40">
        <v>7695</v>
      </c>
      <c r="D13" s="41" t="str">
        <f>VLOOKUP(C13,'[1]LEDEN'!A:C,2,FALSE)</f>
        <v>ONBEKENT Michel</v>
      </c>
      <c r="F13" s="30" t="str">
        <f>VLOOKUP(C13,'[1]LEDEN'!A:C,3,FALSE)</f>
        <v>DOS</v>
      </c>
      <c r="J13" s="30">
        <v>4</v>
      </c>
      <c r="K13" s="42">
        <v>237</v>
      </c>
      <c r="L13" s="30">
        <v>108</v>
      </c>
      <c r="M13" s="43">
        <f t="shared" si="1"/>
        <v>2.1894444444444447</v>
      </c>
      <c r="N13" s="30">
        <v>10</v>
      </c>
      <c r="O13" s="30" t="str">
        <f t="shared" si="2"/>
        <v>OG</v>
      </c>
    </row>
    <row r="14" spans="2:15" ht="15">
      <c r="B14">
        <f t="shared" si="0"/>
        <v>5</v>
      </c>
      <c r="C14" s="40">
        <v>6466</v>
      </c>
      <c r="D14" s="41" t="str">
        <f>VLOOKUP(C14,'[1]LEDEN'!A:C,2,FALSE)</f>
        <v>VERWIMP Peter</v>
      </c>
      <c r="F14" s="30" t="str">
        <f>VLOOKUP(C14,'[1]LEDEN'!A:C,3,FALSE)</f>
        <v>KEWM</v>
      </c>
      <c r="J14" s="30">
        <v>4</v>
      </c>
      <c r="K14" s="42">
        <v>218</v>
      </c>
      <c r="L14" s="30">
        <v>107</v>
      </c>
      <c r="M14" s="43">
        <f t="shared" si="1"/>
        <v>2.0323831775700936</v>
      </c>
      <c r="N14" s="30">
        <v>21</v>
      </c>
      <c r="O14" s="30" t="str">
        <f t="shared" si="2"/>
        <v>OG</v>
      </c>
    </row>
    <row r="15" spans="2:15" ht="15">
      <c r="B15">
        <f t="shared" si="0"/>
        <v>6</v>
      </c>
      <c r="C15" s="40">
        <v>8085</v>
      </c>
      <c r="D15" s="41" t="str">
        <f>VLOOKUP(C15,'[1]LEDEN'!A:C,2,FALSE)</f>
        <v>BOUCKENOOGHE Gilbert</v>
      </c>
      <c r="F15" s="30" t="str">
        <f>VLOOKUP(C15,'[1]LEDEN'!A:C,3,FALSE)</f>
        <v>WOH</v>
      </c>
      <c r="J15" s="30">
        <v>2</v>
      </c>
      <c r="K15" s="42">
        <v>232</v>
      </c>
      <c r="L15" s="30">
        <v>94</v>
      </c>
      <c r="M15" s="43">
        <f t="shared" si="1"/>
        <v>2.463085106382979</v>
      </c>
      <c r="N15" s="30">
        <v>16</v>
      </c>
      <c r="O15" s="30" t="str">
        <f t="shared" si="2"/>
        <v>OG</v>
      </c>
    </row>
    <row r="16" spans="2:15" ht="15">
      <c r="B16">
        <f t="shared" si="0"/>
        <v>7</v>
      </c>
      <c r="C16" s="40">
        <v>8459</v>
      </c>
      <c r="D16" s="41" t="str">
        <f>VLOOKUP(C16,'[1]LEDEN'!A:C,2,FALSE)</f>
        <v>VAN DE VELDE Désiré</v>
      </c>
      <c r="F16" s="30" t="str">
        <f>VLOOKUP(C16,'[1]LEDEN'!A:C,3,FALSE)</f>
        <v>CBC-DLS</v>
      </c>
      <c r="J16" s="30">
        <v>0</v>
      </c>
      <c r="K16" s="42">
        <v>177</v>
      </c>
      <c r="L16" s="30">
        <v>103</v>
      </c>
      <c r="M16" s="43">
        <f t="shared" si="1"/>
        <v>1.7134466019417476</v>
      </c>
      <c r="N16" s="30">
        <v>10</v>
      </c>
      <c r="O16" s="30" t="str">
        <f t="shared" si="2"/>
        <v>OG</v>
      </c>
    </row>
    <row r="17" spans="2:15" ht="6" customHeight="1">
      <c r="B17"/>
      <c r="C17" s="40"/>
      <c r="D17" s="41"/>
      <c r="F17" s="30"/>
      <c r="J17" s="30"/>
      <c r="K17" s="42"/>
      <c r="L17" s="30"/>
      <c r="M17" s="43">
        <f>IF(L17&lt;&gt;"",(#REF!/L17)-0.005,"")</f>
      </c>
      <c r="N17" s="30"/>
      <c r="O17" s="30">
        <f t="shared" si="2"/>
      </c>
    </row>
    <row r="18" spans="2:15" ht="15">
      <c r="B18"/>
      <c r="C18" s="40">
        <v>7697</v>
      </c>
      <c r="D18" s="41" t="str">
        <f>VLOOKUP(C18,'[1]LEDEN'!A:C,2,FALSE)</f>
        <v>GHESQUIERE Jozef</v>
      </c>
      <c r="F18" s="30" t="str">
        <f>VLOOKUP(C18,'[1]LEDEN'!A:C,3,FALSE)</f>
        <v>DOS</v>
      </c>
      <c r="J18" s="41" t="s">
        <v>16</v>
      </c>
      <c r="K18" s="42"/>
      <c r="L18" s="30"/>
      <c r="M18" s="43">
        <f>IF(L18&lt;&gt;"",(#REF!/L18)-0.005,"")</f>
      </c>
      <c r="N18" s="30"/>
      <c r="O18" s="30">
        <f t="shared" si="2"/>
      </c>
    </row>
    <row r="19" ht="6" customHeight="1" thickBot="1"/>
    <row r="20" spans="2:16" ht="24" thickBot="1">
      <c r="B20" s="44" t="s">
        <v>17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2:16" ht="15">
      <c r="B21" s="47" t="s">
        <v>18</v>
      </c>
      <c r="D21" s="48"/>
      <c r="O21"/>
      <c r="P21" s="30"/>
    </row>
    <row r="22" spans="2:16" ht="15">
      <c r="B22">
        <v>1</v>
      </c>
      <c r="C22" s="40">
        <v>7464</v>
      </c>
      <c r="D22" s="41" t="str">
        <f>VLOOKUP(C22,'[1]LEDEN'!A:C,2,FALSE)</f>
        <v>STORME Gerard</v>
      </c>
      <c r="F22" s="30" t="str">
        <f>VLOOKUP(C22,'[1]LEDEN'!A:C,3,FALSE)</f>
        <v>WOH</v>
      </c>
      <c r="H22" s="49" t="s">
        <v>19</v>
      </c>
      <c r="O22"/>
      <c r="P22" s="30"/>
    </row>
    <row r="23" spans="2:16" ht="15">
      <c r="B23">
        <v>2</v>
      </c>
      <c r="C23" s="30">
        <v>7692</v>
      </c>
      <c r="D23" s="41" t="str">
        <f>VLOOKUP(C23,'[1]LEDEN'!A:C,2,FALSE)</f>
        <v>VUYLSTEKE Gilbert</v>
      </c>
      <c r="F23" s="30" t="str">
        <f>VLOOKUP(C23,'[1]LEDEN'!A:C,3,FALSE)</f>
        <v>WOH</v>
      </c>
      <c r="H23" s="49" t="s">
        <v>20</v>
      </c>
      <c r="O23"/>
      <c r="P23" s="30"/>
    </row>
    <row r="24" spans="2:16" ht="15">
      <c r="B24">
        <v>3</v>
      </c>
      <c r="C24" s="30">
        <v>8156</v>
      </c>
      <c r="D24" s="41" t="str">
        <f>VLOOKUP(C24,'[1]LEDEN'!A:C,2,FALSE)</f>
        <v>DE TOLLENAERE Jonny</v>
      </c>
      <c r="F24" s="30" t="str">
        <f>VLOOKUP(C24,'[1]LEDEN'!A:C,3,FALSE)</f>
        <v>V.R</v>
      </c>
      <c r="H24" s="49" t="s">
        <v>21</v>
      </c>
      <c r="O24"/>
      <c r="P24" s="30"/>
    </row>
    <row r="25" spans="2:16" ht="15">
      <c r="B25">
        <v>4</v>
      </c>
      <c r="C25" s="30">
        <v>7695</v>
      </c>
      <c r="D25" s="41" t="str">
        <f>VLOOKUP(C25,'[1]LEDEN'!A:C,2,FALSE)</f>
        <v>ONBEKENT Michel</v>
      </c>
      <c r="F25" s="30" t="str">
        <f>VLOOKUP(C25,'[1]LEDEN'!A:C,3,FALSE)</f>
        <v>DOS</v>
      </c>
      <c r="H25" s="49" t="s">
        <v>22</v>
      </c>
      <c r="O25"/>
      <c r="P25" s="30"/>
    </row>
    <row r="26" spans="2:16" ht="6" customHeight="1">
      <c r="B26"/>
      <c r="C26" s="30"/>
      <c r="O26"/>
      <c r="P26" s="30"/>
    </row>
    <row r="27" spans="2:16" ht="15">
      <c r="B27" s="50" t="s">
        <v>23</v>
      </c>
      <c r="C27" s="30"/>
      <c r="E27" s="51">
        <v>70</v>
      </c>
      <c r="O27"/>
      <c r="P27" s="30"/>
    </row>
    <row r="28" spans="2:16" ht="6" customHeight="1">
      <c r="B28"/>
      <c r="C28" s="30"/>
      <c r="O28"/>
      <c r="P28" s="30"/>
    </row>
    <row r="29" spans="2:16" ht="15">
      <c r="B29" s="51" t="s">
        <v>24</v>
      </c>
      <c r="C29" s="30"/>
      <c r="E29" s="52" t="s">
        <v>25</v>
      </c>
      <c r="F29" s="53"/>
      <c r="G29" s="54"/>
      <c r="H29" s="54"/>
      <c r="I29" s="54"/>
      <c r="J29" s="54"/>
      <c r="K29" s="55"/>
      <c r="M29" s="56">
        <v>2.8</v>
      </c>
      <c r="O29"/>
      <c r="P29" s="30"/>
    </row>
    <row r="30" spans="5:13" ht="15">
      <c r="E30" s="57" t="s">
        <v>26</v>
      </c>
      <c r="M30" s="56">
        <v>2.8</v>
      </c>
    </row>
    <row r="31" ht="6" customHeight="1"/>
    <row r="32" spans="2:5" ht="15">
      <c r="B32" s="50" t="s">
        <v>27</v>
      </c>
      <c r="E32" t="s">
        <v>28</v>
      </c>
    </row>
    <row r="33" ht="6" customHeight="1"/>
    <row r="34" spans="2:16" ht="15">
      <c r="B34" s="58" t="s">
        <v>29</v>
      </c>
      <c r="C34" s="59"/>
      <c r="D34" s="60"/>
      <c r="E34" s="60"/>
      <c r="F34" s="61"/>
      <c r="G34" s="62"/>
      <c r="H34" s="62"/>
      <c r="I34" s="62"/>
      <c r="J34" s="62"/>
      <c r="K34" s="63"/>
      <c r="L34" s="62"/>
      <c r="M34" s="60"/>
      <c r="N34" s="59"/>
      <c r="O34" s="64"/>
      <c r="P34" s="59"/>
    </row>
    <row r="35" spans="2:16" ht="6" customHeight="1">
      <c r="B35" s="62"/>
      <c r="C35" s="65"/>
      <c r="D35" s="60"/>
      <c r="E35" s="59"/>
      <c r="F35" s="59"/>
      <c r="G35" s="59"/>
      <c r="H35" s="59"/>
      <c r="I35" s="59"/>
      <c r="J35" s="59"/>
      <c r="K35" s="66"/>
      <c r="L35" s="59"/>
      <c r="M35" s="59"/>
      <c r="N35" s="59"/>
      <c r="O35" s="64"/>
      <c r="P35" s="59"/>
    </row>
    <row r="36" spans="2:16" ht="15">
      <c r="B36" s="67" t="s">
        <v>30</v>
      </c>
      <c r="C36" s="59"/>
      <c r="D36" s="59"/>
      <c r="E36" s="67"/>
      <c r="F36" s="67" t="s">
        <v>31</v>
      </c>
      <c r="G36" s="68"/>
      <c r="H36" s="67"/>
      <c r="I36" s="69"/>
      <c r="J36" s="69"/>
      <c r="K36" s="70"/>
      <c r="L36" s="67" t="s">
        <v>32</v>
      </c>
      <c r="M36" s="69"/>
      <c r="N36" s="67"/>
      <c r="O36" s="60"/>
      <c r="P36" s="59"/>
    </row>
    <row r="37" spans="2:16" ht="6" customHeight="1">
      <c r="B37" s="62"/>
      <c r="C37" s="59"/>
      <c r="D37" s="59"/>
      <c r="E37" s="67"/>
      <c r="F37" s="68"/>
      <c r="G37" s="68"/>
      <c r="H37" s="67"/>
      <c r="I37" s="69"/>
      <c r="J37" s="69"/>
      <c r="K37" s="70"/>
      <c r="L37" s="67"/>
      <c r="M37" s="69"/>
      <c r="N37" s="67"/>
      <c r="O37" s="60"/>
      <c r="P37" s="59"/>
    </row>
    <row r="38" spans="2:16" ht="15">
      <c r="B38" s="67" t="s">
        <v>33</v>
      </c>
      <c r="C38" s="67"/>
      <c r="D38" s="60"/>
      <c r="E38" s="60"/>
      <c r="F38" s="61"/>
      <c r="G38" s="62"/>
      <c r="H38" s="62"/>
      <c r="I38" s="62"/>
      <c r="J38" s="62"/>
      <c r="K38" s="63"/>
      <c r="L38" s="61"/>
      <c r="M38" s="60"/>
      <c r="N38" s="59"/>
      <c r="O38" s="64"/>
      <c r="P38" s="59"/>
    </row>
    <row r="39" spans="2:16" ht="15">
      <c r="B39" s="67" t="s">
        <v>34</v>
      </c>
      <c r="C39" s="67"/>
      <c r="D39" s="60"/>
      <c r="E39" s="60"/>
      <c r="F39" s="61"/>
      <c r="G39" s="62"/>
      <c r="H39" s="62"/>
      <c r="I39" s="62"/>
      <c r="J39" s="62"/>
      <c r="K39" s="63"/>
      <c r="L39" s="61"/>
      <c r="M39" s="60"/>
      <c r="N39" s="59"/>
      <c r="O39" s="64"/>
      <c r="P39" s="59"/>
    </row>
    <row r="40" spans="2:16" ht="6" customHeight="1">
      <c r="B40" s="71"/>
      <c r="C40" s="72"/>
      <c r="D40" s="73"/>
      <c r="E40" s="73"/>
      <c r="F40" s="74"/>
      <c r="G40" s="75"/>
      <c r="H40" s="75"/>
      <c r="I40" s="75"/>
      <c r="J40" s="75"/>
      <c r="K40" s="76"/>
      <c r="L40" s="74"/>
      <c r="M40" s="77"/>
      <c r="N40" s="78"/>
      <c r="O40" s="79"/>
      <c r="P40" s="78"/>
    </row>
    <row r="41" spans="2:16" ht="15">
      <c r="B41" s="80" t="s">
        <v>35</v>
      </c>
      <c r="C41" s="81"/>
      <c r="D41" s="82"/>
      <c r="E41" s="82"/>
      <c r="F41" s="83"/>
      <c r="G41" s="84"/>
      <c r="H41" s="84"/>
      <c r="I41" s="84"/>
      <c r="J41" s="84"/>
      <c r="K41" s="85"/>
      <c r="L41" s="83"/>
      <c r="M41" s="86"/>
      <c r="N41" s="87"/>
      <c r="O41" s="88"/>
      <c r="P41" s="89"/>
    </row>
    <row r="42" spans="2:16" ht="15">
      <c r="B42" s="90" t="s">
        <v>36</v>
      </c>
      <c r="C42" s="91"/>
      <c r="D42" s="91"/>
      <c r="E42" s="91"/>
      <c r="F42" s="91"/>
      <c r="G42" s="91"/>
      <c r="H42" s="91"/>
      <c r="I42" s="91"/>
      <c r="J42" s="91"/>
      <c r="K42" s="92"/>
      <c r="L42" s="91"/>
      <c r="M42" s="91"/>
      <c r="N42" s="91"/>
      <c r="O42" s="93"/>
      <c r="P42" s="94"/>
    </row>
    <row r="43" spans="2:16" ht="6" customHeight="1">
      <c r="B43" s="64"/>
      <c r="C43" s="59"/>
      <c r="D43" s="59"/>
      <c r="E43" s="59"/>
      <c r="F43" s="59"/>
      <c r="G43" s="59"/>
      <c r="H43" s="59"/>
      <c r="I43" s="59"/>
      <c r="J43" s="59"/>
      <c r="K43" s="66"/>
      <c r="L43" s="59"/>
      <c r="M43" s="59"/>
      <c r="N43" s="59"/>
      <c r="O43" s="64"/>
      <c r="P43" s="59"/>
    </row>
    <row r="44" spans="2:16" ht="15">
      <c r="B44" s="41" t="s">
        <v>37</v>
      </c>
      <c r="C44" s="59"/>
      <c r="D44" s="59"/>
      <c r="E44" s="59"/>
      <c r="F44" s="59"/>
      <c r="G44" s="59"/>
      <c r="H44" s="59"/>
      <c r="I44" s="59"/>
      <c r="J44" s="59"/>
      <c r="K44" s="41"/>
      <c r="L44" s="59"/>
      <c r="M44" s="59"/>
      <c r="N44" s="59"/>
      <c r="O44" s="64"/>
      <c r="P44" s="59"/>
    </row>
    <row r="45" spans="2:16" ht="15">
      <c r="B45" s="41" t="s">
        <v>38</v>
      </c>
      <c r="C45" s="59"/>
      <c r="D45" s="59"/>
      <c r="E45" s="59"/>
      <c r="F45" s="59"/>
      <c r="G45" s="59"/>
      <c r="H45" s="59"/>
      <c r="I45" s="59"/>
      <c r="J45" s="59"/>
      <c r="K45" s="41"/>
      <c r="L45" s="59"/>
      <c r="M45" s="59"/>
      <c r="N45" s="59"/>
      <c r="O45" s="64"/>
      <c r="P45" s="59"/>
    </row>
    <row r="46" spans="2:16" ht="6" customHeight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2:16" ht="15" customHeight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2:16" ht="36">
      <c r="B48" s="64"/>
      <c r="C48" s="59"/>
      <c r="D48" s="59"/>
      <c r="E48" s="59"/>
      <c r="F48" s="59"/>
      <c r="G48" s="59"/>
      <c r="H48" s="97" t="s">
        <v>39</v>
      </c>
      <c r="I48" s="59"/>
      <c r="J48" s="59"/>
      <c r="K48" s="59"/>
      <c r="L48" s="59"/>
      <c r="M48" s="59"/>
      <c r="N48" s="59"/>
      <c r="O48" s="64"/>
      <c r="P48" s="59"/>
    </row>
    <row r="49" spans="2:12" ht="15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 ht="15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 ht="15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ht="15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ht="15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ht="15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ht="15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 ht="15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 ht="15.7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 ht="15.7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 ht="15.7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 ht="15.7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 ht="15.7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 ht="15.7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</sheetData>
  <sheetProtection/>
  <mergeCells count="5">
    <mergeCell ref="C1:N1"/>
    <mergeCell ref="O2:P2"/>
    <mergeCell ref="B4:P4"/>
    <mergeCell ref="A7:P7"/>
    <mergeCell ref="B20:P20"/>
  </mergeCells>
  <hyperlinks>
    <hyperlink ref="H48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2011-09-20T18:12:41Z</dcterms:created>
  <dcterms:modified xsi:type="dcterms:W3CDTF">2011-09-20T18:13:54Z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