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<sst xmlns="http://schemas.openxmlformats.org/spreadsheetml/2006/main" count="40" uniqueCount="39">
  <si>
    <t>GEWEST BEIDE - VLAANDEREN</t>
  </si>
  <si>
    <t>sportjaar :</t>
  </si>
  <si>
    <t>2012-2013</t>
  </si>
  <si>
    <t>DISTRICT :  ZUIDWESTVLAANDEREN</t>
  </si>
  <si>
    <t>KAMPIOENSCHAP VAN BELGIE : 5° KADER 38/2 KLEIN BILJART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</si>
  <si>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</si>
  <si>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</si>
  <si>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</si>
  <si>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</si>
  <si>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</si>
  <si>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</si>
  <si>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</si>
  <si>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</si>
  <si>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</si>
  <si>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</si>
  <si>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</si>
  <si>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VFF</t>
  </si>
  <si>
    <t>DISTRICTFINALE 5° KADER 38/2 KLEIN BILJART</t>
  </si>
  <si>
    <t>* DEELNEMERS</t>
  </si>
  <si>
    <t xml:space="preserve">Al deze wedstrijden worden gespeeld in </t>
  </si>
  <si>
    <t>CBC DLS Roeselare, Ardooiesteenweg 50 te Roeselare</t>
  </si>
  <si>
    <t>Tel.: 051/24.79.74.</t>
  </si>
  <si>
    <t>vrijdag 26 oktober 2012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</si>
  <si>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</si>
  <si>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</si>
  <si>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</si>
  <si>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</si>
  <si>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</si>
  <si>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</si>
  <si>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</si>
  <si>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</si>
  <si>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</si>
  <si>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</si>
  <si>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</si>
  <si>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</si>
  <si>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7 oktober 2012</t>
  </si>
  <si>
    <t>uiterste speeldatum : zondag 28 oktober 2012.</t>
  </si>
  <si>
    <t>in het district Brugge-Zeekust.</t>
  </si>
  <si>
    <t>De winnaar van de districtfinale speelt de gewestelijke finale in het weekend van 24&amp;25/11/2012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</si>
</sst>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1" fontId="0" fillId="0" borderId="0" xfId="0" applyNumberForma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2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4" applyFont="1" applyBorder="1" applyAlignment="1">
      <alignment horizontal="left"/>
      <protection/>
    </xf>
    <xf numFmtId="0" fontId="34" fillId="0" borderId="22" xfId="54" applyFont="1" applyBorder="1" applyAlignment="1">
      <alignment horizontal="left"/>
      <protection/>
    </xf>
    <xf numFmtId="0" fontId="35" fillId="0" borderId="22" xfId="54" applyFont="1" applyBorder="1">
      <alignment/>
      <protection/>
    </xf>
    <xf numFmtId="0" fontId="35" fillId="0" borderId="22" xfId="54" applyFont="1" applyBorder="1" applyAlignment="1">
      <alignment horizontal="left"/>
      <protection/>
    </xf>
    <xf numFmtId="0" fontId="35" fillId="0" borderId="22" xfId="54" applyFont="1" applyBorder="1" applyAlignment="1">
      <alignment horizontal="center"/>
      <protection/>
    </xf>
    <xf numFmtId="1" fontId="35" fillId="0" borderId="22" xfId="54" applyNumberFormat="1" applyFont="1" applyBorder="1" applyAlignment="1">
      <alignment horizontal="center"/>
      <protection/>
    </xf>
    <xf numFmtId="0" fontId="33" fillId="0" borderId="22" xfId="54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51</xdr:row>
      <xdr:rowOff>123825</xdr:rowOff>
    </xdr:from>
    <xdr:to>
      <xdr:col>15</xdr:col>
      <xdr:colOff>342900</xdr:colOff>
      <xdr:row>54</xdr:row>
      <xdr:rowOff>104775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924925"/>
          <a:ext cx="533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5e%20kader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8" customWidth="1"/>
    <col min="3" max="3" width="7.140625" style="0" customWidth="1"/>
    <col min="4" max="4" width="10.00390625" style="0" customWidth="1"/>
    <col min="5" max="5" width="7.8515625" style="0" customWidth="1"/>
    <col min="6" max="6" width="6.7109375" style="0" customWidth="1"/>
    <col min="7" max="9" width="2.140625" style="0" customWidth="1"/>
    <col min="10" max="14" width="5.7109375" style="0" customWidth="1"/>
    <col min="15" max="15" width="5.7109375" style="28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/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.7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3:6" ht="12.75" customHeight="1">
      <c r="C5" s="29" t="s">
        <v>5</v>
      </c>
      <c r="D5" s="30"/>
      <c r="E5" s="30"/>
      <c r="F5" s="31"/>
    </row>
    <row r="6" ht="6" customHeight="1"/>
    <row r="7" spans="1:16" ht="18.75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ht="6.75" customHeight="1"/>
    <row r="9" spans="2:15" ht="11.25" customHeight="1">
      <c r="B9"/>
      <c r="C9" s="33" t="s">
        <v>7</v>
      </c>
      <c r="D9" s="33" t="s">
        <v>8</v>
      </c>
      <c r="E9" s="33"/>
      <c r="F9" s="33" t="s">
        <v>9</v>
      </c>
      <c r="G9" s="33"/>
      <c r="H9" s="33"/>
      <c r="I9" s="28"/>
      <c r="J9" s="33" t="s">
        <v>10</v>
      </c>
      <c r="K9" s="33" t="s">
        <v>11</v>
      </c>
      <c r="L9" s="33" t="s">
        <v>12</v>
      </c>
      <c r="M9" s="33" t="s">
        <v>13</v>
      </c>
      <c r="N9" s="33" t="s">
        <v>14</v>
      </c>
      <c r="O9" s="33" t="s">
        <v>15</v>
      </c>
    </row>
    <row r="10" spans="2:15" ht="15">
      <c r="B10">
        <f>B9+1</f>
        <v>1</v>
      </c>
      <c r="C10" s="34">
        <v>4763</v>
      </c>
      <c r="D10" s="35" t="str">
        <f>VLOOKUP(C10,'[1]LEDEN'!A:C,2,FALSE)</f>
        <v>CASTELEYN Rik</v>
      </c>
      <c r="F10" s="28" t="str">
        <f>VLOOKUP(C10,'[1]LEDEN'!A:C,3,FALSE)</f>
        <v>CBC-DLS</v>
      </c>
      <c r="J10" s="28">
        <v>8</v>
      </c>
      <c r="K10" s="28">
        <v>240</v>
      </c>
      <c r="L10" s="28">
        <v>56</v>
      </c>
      <c r="M10" s="36">
        <f aca="true" t="shared" si="0" ref="M10:M21">IF(L10&lt;&gt;"",(K10/L10)-0.005,"")</f>
        <v>4.280714285714286</v>
      </c>
      <c r="N10" s="28">
        <v>17</v>
      </c>
      <c r="O10" s="28" t="str">
        <f>IF(M10&lt;3,"OG",IF(AND(M10&gt;=3,M10&lt;5),"MG",IF(AND(M10&gt;=5,M10&lt;8),"PR",IF(AND(M10&gt;=8,M10&lt;12),"DPR",IF(AND(M10&gt;=12,M10&lt;18),"DRPR","")))))</f>
        <v>MG</v>
      </c>
    </row>
    <row r="11" spans="2:15" ht="15">
      <c r="B11">
        <f>B10+1</f>
        <v>2</v>
      </c>
      <c r="C11" s="34">
        <v>8735</v>
      </c>
      <c r="D11" s="35" t="str">
        <f>VLOOKUP(C11,'[1]LEDEN'!A:C,2,FALSE)</f>
        <v>VAN DEN BUVERIE Eric</v>
      </c>
      <c r="F11" s="28" t="str">
        <f>VLOOKUP(C11,'[1]LEDEN'!A:C,3,FALSE)</f>
        <v>VR </v>
      </c>
      <c r="J11" s="28">
        <v>6</v>
      </c>
      <c r="K11" s="28">
        <v>239</v>
      </c>
      <c r="L11" s="28">
        <v>60</v>
      </c>
      <c r="M11" s="36">
        <f t="shared" si="0"/>
        <v>3.9783333333333335</v>
      </c>
      <c r="N11" s="28">
        <v>23</v>
      </c>
      <c r="O11" s="28" t="str">
        <f aca="true" t="shared" si="1" ref="O11:O24">IF(M11&lt;3,"OG",IF(AND(M11&gt;=3,M11&lt;5),"MG",IF(AND(M11&gt;=5,M11&lt;8),"PR",IF(AND(M11&gt;=8,M11&lt;12),"DPR",IF(AND(M11&gt;=12,M11&lt;18),"DRPR","")))))</f>
        <v>MG</v>
      </c>
    </row>
    <row r="12" spans="2:15" ht="15">
      <c r="B12">
        <f aca="true" t="shared" si="2" ref="B12:B20">B11+1</f>
        <v>3</v>
      </c>
      <c r="C12" s="34">
        <v>7464</v>
      </c>
      <c r="D12" s="35" t="str">
        <f>VLOOKUP(C12,'[1]LEDEN'!A:C,2,FALSE)</f>
        <v>STORME Gerard</v>
      </c>
      <c r="F12" s="28" t="str">
        <f>VLOOKUP(C12,'[1]LEDEN'!A:C,3,FALSE)</f>
        <v>WOH</v>
      </c>
      <c r="J12" s="28">
        <v>4</v>
      </c>
      <c r="K12" s="28">
        <v>185</v>
      </c>
      <c r="L12" s="28">
        <v>56</v>
      </c>
      <c r="M12" s="36">
        <f t="shared" si="0"/>
        <v>3.2985714285714285</v>
      </c>
      <c r="N12" s="28">
        <v>19</v>
      </c>
      <c r="O12" s="28" t="str">
        <f t="shared" si="1"/>
        <v>MG</v>
      </c>
    </row>
    <row r="13" spans="2:15" ht="15">
      <c r="B13">
        <f t="shared" si="2"/>
        <v>4</v>
      </c>
      <c r="C13" s="34">
        <v>7818</v>
      </c>
      <c r="D13" s="35" t="str">
        <f>VLOOKUP(C13,'[1]LEDEN'!A:C,2,FALSE)</f>
        <v>BOSSUYT Eddy</v>
      </c>
      <c r="F13" s="28" t="str">
        <f>VLOOKUP(C13,'[1]LEDEN'!A:C,3,FALSE)</f>
        <v>K.GHOK</v>
      </c>
      <c r="J13" s="28">
        <v>4</v>
      </c>
      <c r="K13" s="28">
        <v>228</v>
      </c>
      <c r="L13" s="28">
        <v>71</v>
      </c>
      <c r="M13" s="36">
        <f t="shared" si="0"/>
        <v>3.206267605633803</v>
      </c>
      <c r="N13" s="28">
        <v>17</v>
      </c>
      <c r="O13" s="28" t="str">
        <f t="shared" si="1"/>
        <v>MG</v>
      </c>
    </row>
    <row r="14" spans="2:15" ht="15">
      <c r="B14">
        <f t="shared" si="2"/>
        <v>5</v>
      </c>
      <c r="C14" s="34">
        <v>8528</v>
      </c>
      <c r="D14" s="35" t="str">
        <f>VLOOKUP(C14,'[1]LEDEN'!A:C,2,FALSE)</f>
        <v>VANACKER Jozef</v>
      </c>
      <c r="F14" s="28" t="str">
        <f>VLOOKUP(C14,'[1]LEDEN'!A:C,3,FALSE)</f>
        <v>WOH</v>
      </c>
      <c r="J14" s="28">
        <v>2</v>
      </c>
      <c r="K14" s="28">
        <v>180</v>
      </c>
      <c r="L14" s="28">
        <v>60</v>
      </c>
      <c r="M14" s="36">
        <f t="shared" si="0"/>
        <v>2.995</v>
      </c>
      <c r="N14" s="28">
        <v>18</v>
      </c>
      <c r="O14" s="28" t="str">
        <f t="shared" si="1"/>
        <v>OG</v>
      </c>
    </row>
    <row r="15" spans="2:15" ht="15">
      <c r="B15">
        <f t="shared" si="2"/>
        <v>6</v>
      </c>
      <c r="C15" s="34">
        <v>8085</v>
      </c>
      <c r="D15" s="35" t="str">
        <f>VLOOKUP(C15,'[1]LEDEN'!A:C,2,FALSE)</f>
        <v>BOUCKENOOGHE Gilbert</v>
      </c>
      <c r="F15" s="28" t="str">
        <f>VLOOKUP(C15,'[1]LEDEN'!A:C,3,FALSE)</f>
        <v>WOH</v>
      </c>
      <c r="J15" s="28">
        <v>8</v>
      </c>
      <c r="K15" s="28">
        <v>240</v>
      </c>
      <c r="L15" s="28">
        <v>95</v>
      </c>
      <c r="M15" s="36">
        <f t="shared" si="0"/>
        <v>2.521315789473684</v>
      </c>
      <c r="N15" s="28">
        <v>14</v>
      </c>
      <c r="O15" s="28" t="str">
        <f t="shared" si="1"/>
        <v>OG</v>
      </c>
    </row>
    <row r="16" spans="2:15" ht="15">
      <c r="B16">
        <f t="shared" si="2"/>
        <v>7</v>
      </c>
      <c r="C16" s="34">
        <v>7288</v>
      </c>
      <c r="D16" s="35" t="str">
        <f>VLOOKUP(C16,'[1]LEDEN'!A:C,2,FALSE)</f>
        <v>HURTEKANT Luc</v>
      </c>
      <c r="F16" s="28" t="str">
        <f>VLOOKUP(C16,'[1]LEDEN'!A:C,3,FALSE)</f>
        <v>VR </v>
      </c>
      <c r="J16" s="28">
        <v>6</v>
      </c>
      <c r="K16" s="28">
        <v>199</v>
      </c>
      <c r="L16" s="28">
        <v>67</v>
      </c>
      <c r="M16" s="36">
        <f t="shared" si="0"/>
        <v>2.9651492537313433</v>
      </c>
      <c r="N16" s="28">
        <v>16</v>
      </c>
      <c r="O16" s="28" t="str">
        <f t="shared" si="1"/>
        <v>OG</v>
      </c>
    </row>
    <row r="17" spans="2:15" ht="15">
      <c r="B17">
        <f t="shared" si="2"/>
        <v>8</v>
      </c>
      <c r="C17" s="34">
        <v>4759</v>
      </c>
      <c r="D17" s="35" t="str">
        <f>VLOOKUP(C17,'[1]LEDEN'!A:C,2,FALSE)</f>
        <v>WARLOP Luc</v>
      </c>
      <c r="F17" s="28" t="str">
        <f>VLOOKUP(C17,'[1]LEDEN'!A:C,3,FALSE)</f>
        <v>DOS</v>
      </c>
      <c r="J17" s="28">
        <v>4</v>
      </c>
      <c r="K17" s="28">
        <v>224</v>
      </c>
      <c r="L17" s="28">
        <v>82</v>
      </c>
      <c r="M17" s="36">
        <f t="shared" si="0"/>
        <v>2.726707317073171</v>
      </c>
      <c r="N17" s="28">
        <v>17</v>
      </c>
      <c r="O17" s="28" t="str">
        <f t="shared" si="1"/>
        <v>OG</v>
      </c>
    </row>
    <row r="18" spans="2:15" ht="15">
      <c r="B18">
        <f t="shared" si="2"/>
        <v>9</v>
      </c>
      <c r="C18" s="34">
        <v>8703</v>
      </c>
      <c r="D18" s="35" t="str">
        <f>VLOOKUP(C18,'[1]LEDEN'!A:C,2,FALSE)</f>
        <v>CRAEYNEST Daniël</v>
      </c>
      <c r="F18" s="28" t="str">
        <f>VLOOKUP(C18,'[1]LEDEN'!A:C,3,FALSE)</f>
        <v>CBC-DLS</v>
      </c>
      <c r="J18" s="28">
        <v>2</v>
      </c>
      <c r="K18" s="28">
        <v>153</v>
      </c>
      <c r="L18" s="28">
        <v>59</v>
      </c>
      <c r="M18" s="36">
        <f t="shared" si="0"/>
        <v>2.588220338983051</v>
      </c>
      <c r="N18" s="28">
        <v>15</v>
      </c>
      <c r="O18" s="28" t="str">
        <f t="shared" si="1"/>
        <v>OG</v>
      </c>
    </row>
    <row r="19" spans="2:15" ht="15">
      <c r="B19">
        <f t="shared" si="2"/>
        <v>10</v>
      </c>
      <c r="C19" s="34">
        <v>7692</v>
      </c>
      <c r="D19" s="35" t="str">
        <f>VLOOKUP(C19,'[1]LEDEN'!A:C,2,FALSE)</f>
        <v>VUYLSTEKE Gilbert</v>
      </c>
      <c r="F19" s="28" t="str">
        <f>VLOOKUP(C19,'[1]LEDEN'!A:C,3,FALSE)</f>
        <v>WOH</v>
      </c>
      <c r="J19" s="28">
        <v>2</v>
      </c>
      <c r="K19" s="28">
        <v>156</v>
      </c>
      <c r="L19" s="28">
        <v>62</v>
      </c>
      <c r="M19" s="36">
        <f t="shared" si="0"/>
        <v>2.5111290322580646</v>
      </c>
      <c r="N19" s="28">
        <v>22</v>
      </c>
      <c r="O19" s="28" t="str">
        <f t="shared" si="1"/>
        <v>OG</v>
      </c>
    </row>
    <row r="20" spans="2:15" ht="15">
      <c r="B20">
        <f t="shared" si="2"/>
        <v>11</v>
      </c>
      <c r="C20" s="34">
        <v>7316</v>
      </c>
      <c r="D20" s="35" t="str">
        <f>VLOOKUP(C20,'[1]LEDEN'!A:C,2,FALSE)</f>
        <v>RONDELE Freddy</v>
      </c>
      <c r="F20" s="28" t="str">
        <f>VLOOKUP(C20,'[1]LEDEN'!A:C,3,FALSE)</f>
        <v>CBC-DLS</v>
      </c>
      <c r="J20" s="28">
        <v>2</v>
      </c>
      <c r="K20" s="28">
        <v>184</v>
      </c>
      <c r="L20" s="28">
        <v>79</v>
      </c>
      <c r="M20" s="36">
        <f t="shared" si="0"/>
        <v>2.324113924050633</v>
      </c>
      <c r="N20" s="28">
        <v>12</v>
      </c>
      <c r="O20" s="28" t="str">
        <f t="shared" si="1"/>
        <v>OG</v>
      </c>
    </row>
    <row r="21" spans="2:15" ht="15">
      <c r="B21">
        <v>12</v>
      </c>
      <c r="C21" s="34">
        <v>7697</v>
      </c>
      <c r="D21" s="35" t="str">
        <f>VLOOKUP(C21,'[1]LEDEN'!A:C,2,FALSE)</f>
        <v>GHESQUIERE Jozef</v>
      </c>
      <c r="F21" s="28" t="str">
        <f>VLOOKUP(C21,'[1]LEDEN'!A:C,3,FALSE)</f>
        <v>DOS</v>
      </c>
      <c r="J21" s="28">
        <v>0</v>
      </c>
      <c r="K21" s="28">
        <v>169</v>
      </c>
      <c r="L21" s="28">
        <v>91</v>
      </c>
      <c r="M21" s="36">
        <f t="shared" si="0"/>
        <v>1.8521428571428573</v>
      </c>
      <c r="N21" s="28">
        <v>12</v>
      </c>
      <c r="O21" s="28" t="str">
        <f t="shared" si="1"/>
        <v>OG</v>
      </c>
    </row>
    <row r="22" spans="2:15" ht="15">
      <c r="B22"/>
      <c r="C22" s="28"/>
      <c r="D22" s="35"/>
      <c r="F22" s="28"/>
      <c r="J22" s="28"/>
      <c r="K22" s="28"/>
      <c r="L22" s="28"/>
      <c r="M22" s="36">
        <f>IF(L22&lt;&gt;"",(#REF!/L22)-0.005,"")</f>
      </c>
      <c r="N22" s="28"/>
      <c r="O22" s="28">
        <f t="shared" si="1"/>
      </c>
    </row>
    <row r="23" spans="2:15" ht="15">
      <c r="B23"/>
      <c r="C23" s="28">
        <v>4701</v>
      </c>
      <c r="D23" s="35" t="str">
        <f>VLOOKUP(C23,'[1]LEDEN'!A:C,2,FALSE)</f>
        <v>WERBROUCK Donald</v>
      </c>
      <c r="F23" s="28" t="str">
        <f>VLOOKUP(C23,'[1]LEDEN'!A:C,3,FALSE)</f>
        <v>WOH</v>
      </c>
      <c r="J23" s="28" t="s">
        <v>16</v>
      </c>
      <c r="K23" s="28"/>
      <c r="L23" s="28"/>
      <c r="M23" s="36">
        <f>IF(L23&lt;&gt;"",(#REF!/L23)-0.005,"")</f>
      </c>
      <c r="N23" s="28"/>
      <c r="O23" s="28">
        <f t="shared" si="1"/>
      </c>
    </row>
    <row r="24" spans="2:15" ht="15">
      <c r="B24"/>
      <c r="C24" s="28">
        <v>7814</v>
      </c>
      <c r="D24" s="35" t="str">
        <f>VLOOKUP(C24,'[1]LEDEN'!A:C,2,FALSE)</f>
        <v>DEWILDE Johan</v>
      </c>
      <c r="F24" s="28" t="str">
        <f>VLOOKUP(C24,'[1]LEDEN'!A:C,3,FALSE)</f>
        <v>K.GHOK</v>
      </c>
      <c r="J24" s="28" t="s">
        <v>16</v>
      </c>
      <c r="K24" s="28"/>
      <c r="L24" s="28"/>
      <c r="M24" s="36">
        <f>IF(L24&lt;&gt;"",(#REF!/L24)-0.005,"")</f>
      </c>
      <c r="N24" s="28"/>
      <c r="O24" s="28">
        <f t="shared" si="1"/>
      </c>
    </row>
    <row r="25" ht="15.75" thickBot="1"/>
    <row r="26" spans="2:16" ht="24" thickBot="1">
      <c r="B26" s="37" t="s">
        <v>17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/>
    </row>
    <row r="27" spans="2:16" ht="15">
      <c r="B27" s="40" t="s">
        <v>18</v>
      </c>
      <c r="D27" s="41"/>
      <c r="O27"/>
      <c r="P27" s="28"/>
    </row>
    <row r="28" spans="2:16" ht="15">
      <c r="B28">
        <v>1</v>
      </c>
      <c r="C28" s="34">
        <v>4763</v>
      </c>
      <c r="D28" s="35" t="str">
        <f>VLOOKUP(C28,'[1]LEDEN'!A:C,2,FALSE)</f>
        <v>CASTELEYN Rik</v>
      </c>
      <c r="F28" s="28" t="str">
        <f>VLOOKUP(C28,'[1]LEDEN'!A:C,3,FALSE)</f>
        <v>CBC-DLS</v>
      </c>
      <c r="H28" s="42" t="s">
        <v>19</v>
      </c>
      <c r="O28"/>
      <c r="P28" s="28"/>
    </row>
    <row r="29" spans="2:16" ht="15">
      <c r="B29">
        <v>2</v>
      </c>
      <c r="C29" s="28">
        <v>8735</v>
      </c>
      <c r="D29" s="35" t="str">
        <f>VLOOKUP(C29,'[1]LEDEN'!A:C,2,FALSE)</f>
        <v>VAN DEN BUVERIE Eric</v>
      </c>
      <c r="F29" s="28" t="str">
        <f>VLOOKUP(C29,'[1]LEDEN'!A:C,3,FALSE)</f>
        <v>VR </v>
      </c>
      <c r="H29" s="42" t="s">
        <v>20</v>
      </c>
      <c r="O29"/>
      <c r="P29" s="28"/>
    </row>
    <row r="30" spans="2:16" ht="15">
      <c r="B30">
        <v>3</v>
      </c>
      <c r="C30" s="28">
        <v>7464</v>
      </c>
      <c r="D30" s="35" t="str">
        <f>VLOOKUP(C30,'[1]LEDEN'!A:C,2,FALSE)</f>
        <v>STORME Gerard</v>
      </c>
      <c r="F30" s="28" t="str">
        <f>VLOOKUP(C30,'[1]LEDEN'!A:C,3,FALSE)</f>
        <v>WOH</v>
      </c>
      <c r="H30" s="42" t="s">
        <v>21</v>
      </c>
      <c r="O30"/>
      <c r="P30" s="28"/>
    </row>
    <row r="31" spans="2:16" ht="15">
      <c r="B31">
        <v>4</v>
      </c>
      <c r="C31" s="28">
        <v>7818</v>
      </c>
      <c r="D31" s="35" t="str">
        <f>VLOOKUP(C31,'[1]LEDEN'!A:C,2,FALSE)</f>
        <v>BOSSUYT Eddy</v>
      </c>
      <c r="F31" s="28" t="str">
        <f>VLOOKUP(C31,'[1]LEDEN'!A:C,3,FALSE)</f>
        <v>K.GHOK</v>
      </c>
      <c r="H31" s="42" t="s">
        <v>22</v>
      </c>
      <c r="O31"/>
      <c r="P31" s="28"/>
    </row>
    <row r="32" spans="2:16" ht="15">
      <c r="B32"/>
      <c r="C32" s="28"/>
      <c r="O32"/>
      <c r="P32" s="28"/>
    </row>
    <row r="33" spans="2:16" ht="15">
      <c r="B33" s="43" t="s">
        <v>23</v>
      </c>
      <c r="C33" s="28"/>
      <c r="E33" s="44">
        <v>60</v>
      </c>
      <c r="K33" s="45"/>
      <c r="O33"/>
      <c r="P33" s="28"/>
    </row>
    <row r="34" spans="2:16" ht="6" customHeight="1">
      <c r="B34"/>
      <c r="C34" s="28"/>
      <c r="K34" s="45"/>
      <c r="O34"/>
      <c r="P34" s="28"/>
    </row>
    <row r="35" spans="2:16" ht="15">
      <c r="B35" s="44" t="s">
        <v>24</v>
      </c>
      <c r="C35" s="28"/>
      <c r="E35" s="46" t="s">
        <v>25</v>
      </c>
      <c r="F35" s="47"/>
      <c r="G35" s="48"/>
      <c r="H35" s="48"/>
      <c r="I35" s="48"/>
      <c r="J35" s="48"/>
      <c r="K35" s="49"/>
      <c r="M35" s="50">
        <v>3</v>
      </c>
      <c r="O35"/>
      <c r="P35" s="28"/>
    </row>
    <row r="36" spans="5:13" ht="15">
      <c r="E36" s="51" t="s">
        <v>26</v>
      </c>
      <c r="K36" s="45"/>
      <c r="M36" s="50">
        <v>3</v>
      </c>
    </row>
    <row r="37" ht="6" customHeight="1">
      <c r="K37" s="45"/>
    </row>
    <row r="38" spans="2:11" ht="15">
      <c r="B38" s="43" t="s">
        <v>27</v>
      </c>
      <c r="E38" t="s">
        <v>28</v>
      </c>
      <c r="K38" s="45"/>
    </row>
    <row r="39" ht="6" customHeight="1">
      <c r="K39" s="45"/>
    </row>
    <row r="40" spans="2:16" ht="15">
      <c r="B40" s="52" t="s">
        <v>29</v>
      </c>
      <c r="C40" s="53"/>
      <c r="D40" s="54"/>
      <c r="E40" s="54"/>
      <c r="F40" s="55"/>
      <c r="G40" s="56"/>
      <c r="H40" s="56"/>
      <c r="I40" s="56"/>
      <c r="J40" s="56"/>
      <c r="K40" s="57"/>
      <c r="L40" s="56"/>
      <c r="M40" s="54"/>
      <c r="N40" s="53"/>
      <c r="O40" s="58"/>
      <c r="P40" s="53"/>
    </row>
    <row r="41" spans="2:16" ht="6" customHeight="1">
      <c r="B41" s="56"/>
      <c r="C41" s="59"/>
      <c r="D41" s="54"/>
      <c r="E41" s="53"/>
      <c r="F41" s="53"/>
      <c r="G41" s="53"/>
      <c r="H41" s="53"/>
      <c r="I41" s="53"/>
      <c r="J41" s="53"/>
      <c r="K41" s="60"/>
      <c r="L41" s="53"/>
      <c r="M41" s="53"/>
      <c r="N41" s="53"/>
      <c r="O41" s="58"/>
      <c r="P41" s="53"/>
    </row>
    <row r="42" spans="2:16" ht="15">
      <c r="B42" s="61" t="s">
        <v>30</v>
      </c>
      <c r="C42" s="53"/>
      <c r="D42" s="53"/>
      <c r="E42" s="61"/>
      <c r="F42" s="61" t="s">
        <v>31</v>
      </c>
      <c r="G42" s="62"/>
      <c r="H42" s="61"/>
      <c r="I42" s="63"/>
      <c r="J42" s="63"/>
      <c r="K42" s="64"/>
      <c r="L42" s="61" t="s">
        <v>32</v>
      </c>
      <c r="M42" s="63"/>
      <c r="N42" s="61"/>
      <c r="O42" s="54"/>
      <c r="P42" s="53"/>
    </row>
    <row r="43" spans="2:16" ht="6" customHeight="1">
      <c r="B43" s="56"/>
      <c r="C43" s="53"/>
      <c r="D43" s="53"/>
      <c r="E43" s="61"/>
      <c r="F43" s="62"/>
      <c r="G43" s="62"/>
      <c r="H43" s="61"/>
      <c r="I43" s="63"/>
      <c r="J43" s="63"/>
      <c r="K43" s="64"/>
      <c r="L43" s="61"/>
      <c r="M43" s="63"/>
      <c r="N43" s="61"/>
      <c r="O43" s="54"/>
      <c r="P43" s="53"/>
    </row>
    <row r="44" spans="2:16" ht="15">
      <c r="B44" s="61" t="s">
        <v>38</v>
      </c>
      <c r="C44" s="61"/>
      <c r="D44" s="54"/>
      <c r="E44" s="54"/>
      <c r="F44" s="55"/>
      <c r="G44" s="56"/>
      <c r="H44" s="56"/>
      <c r="I44" s="56"/>
      <c r="J44" s="56"/>
      <c r="K44" s="57"/>
      <c r="L44" s="55"/>
      <c r="M44" s="54"/>
      <c r="N44" s="53"/>
      <c r="O44" s="58"/>
      <c r="P44" s="53"/>
    </row>
    <row r="45" spans="2:16" ht="15">
      <c r="B45" s="61" t="s">
        <v>37</v>
      </c>
      <c r="C45" s="61"/>
      <c r="D45" s="54"/>
      <c r="E45" s="54"/>
      <c r="F45" s="55"/>
      <c r="G45" s="56"/>
      <c r="H45" s="56"/>
      <c r="I45" s="56"/>
      <c r="J45" s="56"/>
      <c r="K45" s="57"/>
      <c r="L45" s="55"/>
      <c r="M45" s="54"/>
      <c r="N45" s="53"/>
      <c r="O45" s="58"/>
      <c r="P45" s="53"/>
    </row>
    <row r="46" spans="2:16" ht="6" customHeight="1">
      <c r="B46" s="65"/>
      <c r="C46" s="66"/>
      <c r="D46" s="67"/>
      <c r="E46" s="67"/>
      <c r="F46" s="68"/>
      <c r="G46" s="69"/>
      <c r="H46" s="69"/>
      <c r="I46" s="69"/>
      <c r="J46" s="69"/>
      <c r="K46" s="70"/>
      <c r="L46" s="68"/>
      <c r="M46" s="71"/>
      <c r="N46" s="72"/>
      <c r="O46" s="73"/>
      <c r="P46" s="72"/>
    </row>
    <row r="47" spans="2:16" ht="15">
      <c r="B47" s="74" t="s">
        <v>33</v>
      </c>
      <c r="C47" s="75"/>
      <c r="D47" s="76"/>
      <c r="E47" s="76"/>
      <c r="F47" s="77"/>
      <c r="G47" s="78"/>
      <c r="H47" s="78"/>
      <c r="I47" s="78"/>
      <c r="J47" s="78"/>
      <c r="K47" s="79"/>
      <c r="L47" s="77"/>
      <c r="M47" s="80"/>
      <c r="N47" s="81"/>
      <c r="O47" s="82"/>
      <c r="P47" s="83"/>
    </row>
    <row r="48" spans="2:16" ht="15">
      <c r="B48" s="84" t="s">
        <v>34</v>
      </c>
      <c r="C48" s="85"/>
      <c r="D48" s="85"/>
      <c r="E48" s="85"/>
      <c r="F48" s="85"/>
      <c r="G48" s="85"/>
      <c r="H48" s="85"/>
      <c r="I48" s="85"/>
      <c r="J48" s="85"/>
      <c r="K48" s="86"/>
      <c r="L48" s="85"/>
      <c r="M48" s="85"/>
      <c r="N48" s="85"/>
      <c r="O48" s="87"/>
      <c r="P48" s="88"/>
    </row>
    <row r="49" spans="2:16" ht="6" customHeight="1">
      <c r="B49" s="58"/>
      <c r="C49" s="53"/>
      <c r="D49" s="53"/>
      <c r="E49" s="53"/>
      <c r="F49" s="53"/>
      <c r="G49" s="53"/>
      <c r="H49" s="53"/>
      <c r="I49" s="53"/>
      <c r="J49" s="53"/>
      <c r="K49" s="60"/>
      <c r="L49" s="53"/>
      <c r="M49" s="53"/>
      <c r="N49" s="53"/>
      <c r="O49" s="58"/>
      <c r="P49" s="53"/>
    </row>
    <row r="50" spans="2:16" ht="15">
      <c r="B50" s="35" t="s">
        <v>35</v>
      </c>
      <c r="C50" s="53"/>
      <c r="D50" s="53"/>
      <c r="E50" s="53"/>
      <c r="F50" s="53"/>
      <c r="G50" s="53"/>
      <c r="H50" s="53"/>
      <c r="I50" s="53"/>
      <c r="J50" s="35"/>
      <c r="K50" s="35"/>
      <c r="L50" s="53"/>
      <c r="M50" s="53"/>
      <c r="N50" s="53"/>
      <c r="O50" s="58"/>
      <c r="P50" s="53"/>
    </row>
    <row r="51" spans="2:16" ht="15">
      <c r="B51" s="35" t="s">
        <v>36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3" ht="15"/>
    <row r="54" ht="15"/>
  </sheetData>
  <sheetProtection/>
  <mergeCells count="5">
    <mergeCell ref="C1:N1"/>
    <mergeCell ref="O2:P2"/>
    <mergeCell ref="B4:P4"/>
    <mergeCell ref="A7:P7"/>
    <mergeCell ref="B26:P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2012-10-07T18:16:39Z</cp:lastPrinted>
  <dcterms:created xsi:type="dcterms:W3CDTF">2012-10-07T18:14:38Z</dcterms:created>
  <dcterms:modified xsi:type="dcterms:W3CDTF">2012-10-07T18:16:57Z</dcterms:modified>
  <cp:category/>
  <cp:version/>
  <cp:contentType/>
  <cp:contentStatus/>
</cp:coreProperties>
</file>