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<sst xmlns="http://schemas.openxmlformats.org/spreadsheetml/2006/main" count="38" uniqueCount="38">
  <si>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GEWEST BEIDE - VLAANDEREN</t>
  </si>
  <si>
    <t>sportjaar :</t>
  </si>
  <si>
    <t>2012-2013</t>
  </si>
  <si>
    <t>DISTRICT :  ZUIDWESTVLAANDEREN</t>
  </si>
  <si>
    <t>KAMPIOENSCHAP VAN BELGIE : 4° VRIJSPEL KLEIN BILJART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</si>
  <si>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</si>
  <si>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</si>
  <si>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</si>
  <si>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</si>
  <si>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</si>
  <si>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</si>
  <si>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</si>
  <si>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</si>
  <si>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</si>
  <si>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</si>
  <si>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</si>
  <si>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</si>
  <si>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 4° VRIJSPEL KLEIN BILJART</t>
  </si>
  <si>
    <t>* DEELNEMERS</t>
  </si>
  <si>
    <t xml:space="preserve">Al deze wedstrijden worden gespeeld in </t>
  </si>
  <si>
    <t>BC Risquons-Tout, Chaussée de Lille 429 te Moeskroen</t>
  </si>
  <si>
    <t>Tel.: 056/34.52.28.</t>
  </si>
  <si>
    <t>vrijdag 9 november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</si>
  <si>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</si>
  <si>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</si>
  <si>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</si>
  <si>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</si>
  <si>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</si>
  <si>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</si>
  <si>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</si>
  <si>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</si>
  <si>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</si>
  <si>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</si>
  <si>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8 &amp; 9/12/2012 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</si>
  <si>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</si>
  <si>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</si>
  <si>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9 oktober 2012</t>
  </si>
  <si>
    <t>Uiterste speeldatum : zondag 11 november 2012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</si>
</sst>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50</xdr:row>
      <xdr:rowOff>38100</xdr:rowOff>
    </xdr:from>
    <xdr:to>
      <xdr:col>15</xdr:col>
      <xdr:colOff>390525</xdr:colOff>
      <xdr:row>53</xdr:row>
      <xdr:rowOff>57150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763000"/>
          <a:ext cx="6124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9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v>1</v>
      </c>
      <c r="C10" s="38">
        <v>4716</v>
      </c>
      <c r="D10" s="39" t="str">
        <f>VLOOKUP(C10,'[1]LEDEN'!A:C,2,FALSE)</f>
        <v>LEPLAE Jean-Marc</v>
      </c>
      <c r="F10" s="30" t="str">
        <f>VLOOKUP(C10,'[1]LEDEN'!A:C,3,FALSE)</f>
        <v>RT</v>
      </c>
      <c r="J10" s="30">
        <v>8</v>
      </c>
      <c r="K10" s="40">
        <v>360</v>
      </c>
      <c r="L10" s="30">
        <v>89</v>
      </c>
      <c r="M10" s="41">
        <f aca="true" t="shared" si="0" ref="M10:M19">IF(L10&lt;&gt;"",(K10/L10)-0.005,"")</f>
        <v>4.039943820224719</v>
      </c>
      <c r="N10" s="30">
        <v>23</v>
      </c>
      <c r="O10" s="30" t="str">
        <f>IF(M10&lt;3.6,"OG",IF(AND(M10&gt;=3.6,M10&lt;4.8),"MG",IF(AND(M10&gt;=4.8,M10&lt;6.4),"PR",IF(AND(M10&gt;=6.4,M10&lt;10.7),"DPR",IF(AND(M10&gt;=10.7,M10&lt;20),"DRPR","")))))</f>
        <v>MG</v>
      </c>
    </row>
    <row r="11" spans="2:15" ht="15">
      <c r="B11">
        <f>B10+1</f>
        <v>2</v>
      </c>
      <c r="C11" s="38">
        <v>4763</v>
      </c>
      <c r="D11" s="39" t="str">
        <f>VLOOKUP(C11,'[1]LEDEN'!A:C,2,FALSE)</f>
        <v>CASTELEYN Rik</v>
      </c>
      <c r="F11" s="30" t="str">
        <f>VLOOKUP(C11,'[1]LEDEN'!A:C,3,FALSE)</f>
        <v>CBC-DLS</v>
      </c>
      <c r="J11" s="30">
        <v>6</v>
      </c>
      <c r="K11" s="40">
        <v>347</v>
      </c>
      <c r="L11" s="30">
        <v>76</v>
      </c>
      <c r="M11" s="41">
        <f t="shared" si="0"/>
        <v>4.560789473684211</v>
      </c>
      <c r="N11" s="30">
        <v>28</v>
      </c>
      <c r="O11" s="30" t="str">
        <f aca="true" t="shared" si="1" ref="O11:O21">IF(M11&lt;3.6,"OG",IF(AND(M11&gt;=3.6,M11&lt;4.8),"MG",IF(AND(M11&gt;=4.8,M11&lt;6.4),"PR",IF(AND(M11&gt;=6.4,M11&lt;10.7),"DPR",IF(AND(M11&gt;=10.7,M11&lt;20),"DRPR","")))))</f>
        <v>MG</v>
      </c>
    </row>
    <row r="12" spans="2:15" ht="15">
      <c r="B12">
        <f aca="true" t="shared" si="2" ref="B12:B19">B11+1</f>
        <v>3</v>
      </c>
      <c r="C12" s="38">
        <v>9077</v>
      </c>
      <c r="D12" s="39" t="str">
        <f>VLOOKUP(C12,'[1]LEDEN'!A:C,2,FALSE)</f>
        <v>COUCKE Gabriël</v>
      </c>
      <c r="F12" s="30" t="str">
        <f>VLOOKUP(C12,'[1]LEDEN'!A:C,3,FALSE)</f>
        <v>RT</v>
      </c>
      <c r="J12" s="30">
        <v>6</v>
      </c>
      <c r="K12" s="40">
        <v>319</v>
      </c>
      <c r="L12" s="30">
        <v>77</v>
      </c>
      <c r="M12" s="41">
        <f t="shared" si="0"/>
        <v>4.137857142857143</v>
      </c>
      <c r="N12" s="30">
        <v>37</v>
      </c>
      <c r="O12" s="30" t="str">
        <f t="shared" si="1"/>
        <v>MG</v>
      </c>
    </row>
    <row r="13" spans="2:15" ht="15">
      <c r="B13">
        <f t="shared" si="2"/>
        <v>4</v>
      </c>
      <c r="C13" s="38">
        <v>8735</v>
      </c>
      <c r="D13" s="39" t="str">
        <f>VLOOKUP(C13,'[1]LEDEN'!A:C,2,FALSE)</f>
        <v>VAN DEN BUVERIE Eric</v>
      </c>
      <c r="F13" s="30" t="str">
        <f>VLOOKUP(C13,'[1]LEDEN'!A:C,3,FALSE)</f>
        <v>VR </v>
      </c>
      <c r="J13" s="30">
        <v>6</v>
      </c>
      <c r="K13" s="40">
        <v>333</v>
      </c>
      <c r="L13" s="30">
        <v>86</v>
      </c>
      <c r="M13" s="41">
        <f t="shared" si="0"/>
        <v>3.8670930232558143</v>
      </c>
      <c r="N13" s="30">
        <v>18</v>
      </c>
      <c r="O13" s="30" t="str">
        <f t="shared" si="1"/>
        <v>MG</v>
      </c>
    </row>
    <row r="14" spans="2:15" ht="15">
      <c r="B14">
        <f t="shared" si="2"/>
        <v>5</v>
      </c>
      <c r="C14" s="38">
        <v>7288</v>
      </c>
      <c r="D14" s="39" t="str">
        <f>VLOOKUP(C14,'[1]LEDEN'!A:C,2,FALSE)</f>
        <v>HURTEKANT Luc</v>
      </c>
      <c r="F14" s="30" t="str">
        <f>VLOOKUP(C14,'[1]LEDEN'!A:C,3,FALSE)</f>
        <v>VR </v>
      </c>
      <c r="J14" s="30">
        <v>6</v>
      </c>
      <c r="K14" s="40">
        <v>330</v>
      </c>
      <c r="L14" s="30">
        <v>91</v>
      </c>
      <c r="M14" s="41">
        <f t="shared" si="0"/>
        <v>3.6213736263736265</v>
      </c>
      <c r="N14" s="30">
        <v>18</v>
      </c>
      <c r="O14" s="30" t="str">
        <f t="shared" si="1"/>
        <v>MG</v>
      </c>
    </row>
    <row r="15" spans="2:15" ht="15">
      <c r="B15">
        <f t="shared" si="2"/>
        <v>6</v>
      </c>
      <c r="C15" s="38">
        <v>7818</v>
      </c>
      <c r="D15" s="39" t="str">
        <f>VLOOKUP(C15,'[1]LEDEN'!A:C,2,FALSE)</f>
        <v>BOSSUYT Eddy</v>
      </c>
      <c r="F15" s="30" t="str">
        <f>VLOOKUP(C15,'[1]LEDEN'!A:C,3,FALSE)</f>
        <v>K.GHOK</v>
      </c>
      <c r="J15" s="30">
        <v>2</v>
      </c>
      <c r="K15" s="40">
        <v>273</v>
      </c>
      <c r="L15" s="30">
        <v>84</v>
      </c>
      <c r="M15" s="41">
        <f t="shared" si="0"/>
        <v>3.245</v>
      </c>
      <c r="N15" s="30">
        <v>18</v>
      </c>
      <c r="O15" s="30" t="str">
        <f t="shared" si="1"/>
        <v>OG</v>
      </c>
    </row>
    <row r="16" spans="2:15" ht="15">
      <c r="B16">
        <f t="shared" si="2"/>
        <v>7</v>
      </c>
      <c r="C16" s="38">
        <v>8528</v>
      </c>
      <c r="D16" s="39" t="str">
        <f>VLOOKUP(C16,'[1]LEDEN'!A:C,2,FALSE)</f>
        <v>VANACKER Jozef</v>
      </c>
      <c r="F16" s="30" t="str">
        <f>VLOOKUP(C16,'[1]LEDEN'!A:C,3,FALSE)</f>
        <v>WOH</v>
      </c>
      <c r="J16" s="30">
        <v>2</v>
      </c>
      <c r="K16" s="40">
        <v>287</v>
      </c>
      <c r="L16" s="30">
        <v>100</v>
      </c>
      <c r="M16" s="41">
        <f t="shared" si="0"/>
        <v>2.865</v>
      </c>
      <c r="N16" s="30">
        <v>25</v>
      </c>
      <c r="O16" s="30" t="str">
        <f t="shared" si="1"/>
        <v>OG</v>
      </c>
    </row>
    <row r="17" spans="2:15" ht="15">
      <c r="B17">
        <f t="shared" si="2"/>
        <v>8</v>
      </c>
      <c r="C17" s="38">
        <v>7316</v>
      </c>
      <c r="D17" s="39" t="str">
        <f>VLOOKUP(C17,'[1]LEDEN'!A:C,2,FALSE)</f>
        <v>RONDELE Freddy</v>
      </c>
      <c r="F17" s="30" t="str">
        <f>VLOOKUP(C17,'[1]LEDEN'!A:C,3,FALSE)</f>
        <v>CBC-DLS</v>
      </c>
      <c r="J17" s="30">
        <v>2</v>
      </c>
      <c r="K17" s="40">
        <v>286</v>
      </c>
      <c r="L17" s="30">
        <v>103</v>
      </c>
      <c r="M17" s="41">
        <f t="shared" si="0"/>
        <v>2.771699029126214</v>
      </c>
      <c r="N17" s="30">
        <v>27</v>
      </c>
      <c r="O17" s="30" t="str">
        <f t="shared" si="1"/>
        <v>OG</v>
      </c>
    </row>
    <row r="18" spans="2:15" ht="15">
      <c r="B18">
        <f t="shared" si="2"/>
        <v>9</v>
      </c>
      <c r="C18" s="38">
        <v>4701</v>
      </c>
      <c r="D18" s="39" t="str">
        <f>VLOOKUP(C18,'[1]LEDEN'!A:C,2,FALSE)</f>
        <v>WERBROUCK Donald</v>
      </c>
      <c r="F18" s="30" t="str">
        <f>VLOOKUP(C18,'[1]LEDEN'!A:C,3,FALSE)</f>
        <v>WOH</v>
      </c>
      <c r="J18" s="30">
        <v>2</v>
      </c>
      <c r="K18" s="40">
        <v>289</v>
      </c>
      <c r="L18" s="30">
        <v>108</v>
      </c>
      <c r="M18" s="41">
        <f t="shared" si="0"/>
        <v>2.670925925925926</v>
      </c>
      <c r="N18" s="30">
        <v>19</v>
      </c>
      <c r="O18" s="30" t="str">
        <f t="shared" si="1"/>
        <v>OG</v>
      </c>
    </row>
    <row r="19" spans="2:15" ht="15">
      <c r="B19">
        <f t="shared" si="2"/>
        <v>10</v>
      </c>
      <c r="C19" s="38">
        <v>7458</v>
      </c>
      <c r="D19" s="39" t="str">
        <f>VLOOKUP(C19,'[1]LEDEN'!A:C,2,FALSE)</f>
        <v>DUMON Eddy</v>
      </c>
      <c r="F19" s="30" t="str">
        <f>VLOOKUP(C19,'[1]LEDEN'!A:C,3,FALSE)</f>
        <v>KK</v>
      </c>
      <c r="J19" s="30">
        <v>0</v>
      </c>
      <c r="K19" s="40">
        <v>192</v>
      </c>
      <c r="L19" s="30">
        <v>84</v>
      </c>
      <c r="M19" s="41">
        <f t="shared" si="0"/>
        <v>2.2807142857142857</v>
      </c>
      <c r="N19" s="30">
        <v>21</v>
      </c>
      <c r="O19" s="30" t="str">
        <f t="shared" si="1"/>
        <v>OG</v>
      </c>
    </row>
    <row r="20" spans="2:15" ht="15">
      <c r="B20"/>
      <c r="C20" s="38"/>
      <c r="D20" s="39"/>
      <c r="F20" s="30"/>
      <c r="J20" s="30"/>
      <c r="K20" s="40"/>
      <c r="L20" s="30"/>
      <c r="M20" s="41">
        <f>IF(L20&lt;&gt;"",(#REF!/L20)-0.005,"")</f>
      </c>
      <c r="N20" s="30"/>
      <c r="O20" s="30">
        <f t="shared" si="1"/>
      </c>
    </row>
    <row r="21" spans="2:15" ht="15">
      <c r="B21"/>
      <c r="C21" s="38">
        <v>7814</v>
      </c>
      <c r="D21" s="39" t="str">
        <f>VLOOKUP(C21,'[1]LEDEN'!A:C,2,FALSE)</f>
        <v>DEWILDE Johan</v>
      </c>
      <c r="F21" s="30" t="str">
        <f>VLOOKUP(C21,'[1]LEDEN'!A:C,3,FALSE)</f>
        <v>K.GHOK</v>
      </c>
      <c r="J21" s="30" t="s">
        <v>16</v>
      </c>
      <c r="K21" s="40"/>
      <c r="L21" s="30"/>
      <c r="M21" s="41">
        <f>IF(L21&lt;&gt;"",(#REF!/L21)-0.005,"")</f>
      </c>
      <c r="N21" s="30"/>
      <c r="O21" s="30">
        <f t="shared" si="1"/>
      </c>
    </row>
    <row r="22" ht="15.75" thickBot="1"/>
    <row r="23" spans="2:16" ht="24" thickBot="1">
      <c r="B23" s="42" t="s">
        <v>17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2:16" ht="15">
      <c r="B24" s="45" t="s">
        <v>18</v>
      </c>
      <c r="D24" s="46"/>
      <c r="O24"/>
      <c r="P24" s="30"/>
    </row>
    <row r="25" spans="2:16" ht="15">
      <c r="B25">
        <v>1</v>
      </c>
      <c r="C25" s="38">
        <v>4763</v>
      </c>
      <c r="D25" s="39" t="str">
        <f>VLOOKUP(C25,'[1]LEDEN'!A:C,2,FALSE)</f>
        <v>CASTELEYN Rik</v>
      </c>
      <c r="F25" s="30" t="str">
        <f>VLOOKUP(C25,'[1]LEDEN'!A:C,3,FALSE)</f>
        <v>CBC-DLS</v>
      </c>
      <c r="H25" s="47" t="s">
        <v>19</v>
      </c>
      <c r="O25"/>
      <c r="P25" s="30"/>
    </row>
    <row r="26" spans="2:16" ht="15">
      <c r="B26">
        <v>2</v>
      </c>
      <c r="C26" s="30">
        <v>9077</v>
      </c>
      <c r="D26" s="39" t="str">
        <f>VLOOKUP(C26,'[1]LEDEN'!A:C,2,FALSE)</f>
        <v>COUCKE Gabriël</v>
      </c>
      <c r="F26" s="30" t="str">
        <f>VLOOKUP(C26,'[1]LEDEN'!A:C,3,FALSE)</f>
        <v>RT</v>
      </c>
      <c r="H26" s="47" t="s">
        <v>20</v>
      </c>
      <c r="O26"/>
      <c r="P26" s="30"/>
    </row>
    <row r="27" spans="2:16" ht="15">
      <c r="B27">
        <v>3</v>
      </c>
      <c r="C27" s="30">
        <v>4716</v>
      </c>
      <c r="D27" s="39" t="str">
        <f>VLOOKUP(C27,'[1]LEDEN'!A:C,2,FALSE)</f>
        <v>LEPLAE Jean-Marc</v>
      </c>
      <c r="F27" s="30" t="str">
        <f>VLOOKUP(C27,'[1]LEDEN'!A:C,3,FALSE)</f>
        <v>RT</v>
      </c>
      <c r="H27" s="47" t="s">
        <v>21</v>
      </c>
      <c r="O27"/>
      <c r="P27" s="30"/>
    </row>
    <row r="28" spans="2:16" ht="15">
      <c r="B28">
        <v>4</v>
      </c>
      <c r="C28" s="30">
        <v>8735</v>
      </c>
      <c r="D28" s="39" t="str">
        <f>VLOOKUP(C28,'[1]LEDEN'!A:C,2,FALSE)</f>
        <v>VAN DEN BUVERIE Eric</v>
      </c>
      <c r="F28" s="30" t="str">
        <f>VLOOKUP(C28,'[1]LEDEN'!A:C,3,FALSE)</f>
        <v>VR </v>
      </c>
      <c r="H28" s="47" t="s">
        <v>22</v>
      </c>
      <c r="O28"/>
      <c r="P28" s="30"/>
    </row>
    <row r="30" spans="2:16" ht="15">
      <c r="B30" s="48" t="s">
        <v>23</v>
      </c>
      <c r="C30" s="30"/>
      <c r="E30" s="49">
        <v>90</v>
      </c>
      <c r="O30"/>
      <c r="P30" s="30"/>
    </row>
    <row r="31" spans="2:16" ht="6" customHeight="1">
      <c r="B31"/>
      <c r="C31" s="30"/>
      <c r="O31"/>
      <c r="P31" s="30"/>
    </row>
    <row r="32" spans="2:16" ht="15">
      <c r="B32" s="49" t="s">
        <v>24</v>
      </c>
      <c r="C32" s="30"/>
      <c r="E32" s="50" t="s">
        <v>25</v>
      </c>
      <c r="F32" s="51"/>
      <c r="G32" s="52"/>
      <c r="H32" s="52"/>
      <c r="I32" s="52"/>
      <c r="J32" s="52"/>
      <c r="K32" s="53"/>
      <c r="M32" s="54">
        <v>3.6</v>
      </c>
      <c r="O32"/>
      <c r="P32" s="30"/>
    </row>
    <row r="33" spans="5:13" ht="15">
      <c r="E33" s="55" t="s">
        <v>26</v>
      </c>
      <c r="M33" s="54">
        <v>3.6</v>
      </c>
    </row>
    <row r="34" ht="6" customHeight="1"/>
    <row r="35" spans="2:5" ht="15">
      <c r="B35" s="48" t="s">
        <v>27</v>
      </c>
      <c r="E35" t="s">
        <v>28</v>
      </c>
    </row>
    <row r="36" ht="6" customHeight="1"/>
    <row r="37" spans="2:16" ht="15">
      <c r="B37" s="56" t="s">
        <v>29</v>
      </c>
      <c r="C37" s="57"/>
      <c r="D37" s="58"/>
      <c r="E37" s="58"/>
      <c r="F37" s="59"/>
      <c r="G37" s="60"/>
      <c r="H37" s="60"/>
      <c r="I37" s="60"/>
      <c r="J37" s="60"/>
      <c r="K37" s="61"/>
      <c r="L37" s="60"/>
      <c r="M37" s="58"/>
      <c r="N37" s="57"/>
      <c r="O37" s="62"/>
      <c r="P37" s="57"/>
    </row>
    <row r="38" spans="2:16" ht="6" customHeight="1">
      <c r="B38" s="60"/>
      <c r="C38" s="63"/>
      <c r="D38" s="58"/>
      <c r="E38" s="57"/>
      <c r="F38" s="57"/>
      <c r="G38" s="57"/>
      <c r="H38" s="57"/>
      <c r="I38" s="57"/>
      <c r="J38" s="57"/>
      <c r="K38" s="64"/>
      <c r="L38" s="57"/>
      <c r="M38" s="57"/>
      <c r="N38" s="57"/>
      <c r="O38" s="62"/>
      <c r="P38" s="57"/>
    </row>
    <row r="39" spans="2:16" ht="15">
      <c r="B39" s="65" t="s">
        <v>30</v>
      </c>
      <c r="C39" s="57"/>
      <c r="D39" s="57"/>
      <c r="E39" s="65"/>
      <c r="F39" s="65" t="s">
        <v>31</v>
      </c>
      <c r="G39" s="66"/>
      <c r="H39" s="65"/>
      <c r="I39" s="67"/>
      <c r="J39" s="67"/>
      <c r="K39" s="68"/>
      <c r="L39" s="65" t="s">
        <v>32</v>
      </c>
      <c r="M39" s="67"/>
      <c r="N39" s="65"/>
      <c r="O39" s="58"/>
      <c r="P39" s="57"/>
    </row>
    <row r="40" spans="2:16" ht="6" customHeight="1">
      <c r="B40" s="60"/>
      <c r="C40" s="57"/>
      <c r="D40" s="57"/>
      <c r="E40" s="65"/>
      <c r="F40" s="66"/>
      <c r="G40" s="66"/>
      <c r="H40" s="65"/>
      <c r="I40" s="67"/>
      <c r="J40" s="67"/>
      <c r="K40" s="68"/>
      <c r="L40" s="65"/>
      <c r="M40" s="67"/>
      <c r="N40" s="65"/>
      <c r="O40" s="58"/>
      <c r="P40" s="57"/>
    </row>
    <row r="41" spans="2:16" ht="15">
      <c r="B41" s="65" t="s">
        <v>33</v>
      </c>
      <c r="C41" s="65"/>
      <c r="D41" s="58"/>
      <c r="E41" s="58"/>
      <c r="F41" s="59"/>
      <c r="G41" s="60"/>
      <c r="H41" s="60"/>
      <c r="I41" s="60"/>
      <c r="J41" s="60"/>
      <c r="K41" s="61"/>
      <c r="L41" s="59"/>
      <c r="M41" s="58"/>
      <c r="N41" s="57"/>
      <c r="O41" s="62"/>
      <c r="P41" s="57"/>
    </row>
    <row r="42" spans="2:16" ht="6" customHeight="1">
      <c r="B42" s="69"/>
      <c r="C42" s="70"/>
      <c r="D42" s="71"/>
      <c r="E42" s="71"/>
      <c r="F42" s="72"/>
      <c r="G42" s="73"/>
      <c r="H42" s="73"/>
      <c r="I42" s="73"/>
      <c r="J42" s="73"/>
      <c r="K42" s="74"/>
      <c r="L42" s="72"/>
      <c r="M42" s="75"/>
      <c r="N42" s="76"/>
      <c r="O42" s="77"/>
      <c r="P42" s="76"/>
    </row>
    <row r="43" spans="2:16" ht="15">
      <c r="B43" s="78" t="s">
        <v>34</v>
      </c>
      <c r="C43" s="79"/>
      <c r="D43" s="80"/>
      <c r="E43" s="80"/>
      <c r="F43" s="81"/>
      <c r="G43" s="82"/>
      <c r="H43" s="82"/>
      <c r="I43" s="82"/>
      <c r="J43" s="82"/>
      <c r="K43" s="83"/>
      <c r="L43" s="81"/>
      <c r="M43" s="84"/>
      <c r="N43" s="85"/>
      <c r="O43" s="86"/>
      <c r="P43" s="87"/>
    </row>
    <row r="44" spans="2:16" ht="15">
      <c r="B44" s="88" t="s">
        <v>35</v>
      </c>
      <c r="C44" s="89"/>
      <c r="D44" s="89"/>
      <c r="E44" s="89"/>
      <c r="F44" s="89"/>
      <c r="G44" s="89"/>
      <c r="H44" s="89"/>
      <c r="I44" s="89"/>
      <c r="J44" s="89"/>
      <c r="K44" s="90"/>
      <c r="L44" s="89"/>
      <c r="M44" s="89"/>
      <c r="N44" s="89"/>
      <c r="O44" s="91"/>
      <c r="P44" s="92"/>
    </row>
    <row r="45" spans="2:16" ht="15">
      <c r="B45" s="62"/>
      <c r="C45" s="57"/>
      <c r="D45" s="57"/>
      <c r="E45" s="57"/>
      <c r="F45" s="57"/>
      <c r="G45" s="57"/>
      <c r="H45" s="57"/>
      <c r="I45" s="57"/>
      <c r="J45" s="57"/>
      <c r="K45" s="64"/>
      <c r="L45" s="57"/>
      <c r="M45" s="57"/>
      <c r="N45" s="57"/>
      <c r="O45" s="62"/>
      <c r="P45" s="57"/>
    </row>
    <row r="46" spans="2:16" ht="15">
      <c r="B46" s="39" t="s">
        <v>36</v>
      </c>
      <c r="C46" s="57"/>
      <c r="D46" s="57"/>
      <c r="E46" s="57"/>
      <c r="F46" s="57"/>
      <c r="G46" s="57"/>
      <c r="H46" s="57"/>
      <c r="I46" s="57"/>
      <c r="J46" s="39"/>
      <c r="K46" s="39"/>
      <c r="L46" s="57"/>
      <c r="M46" s="57"/>
      <c r="N46" s="57"/>
      <c r="O46" s="62"/>
      <c r="P46" s="57"/>
    </row>
    <row r="47" spans="2:16" ht="15">
      <c r="B47" s="39" t="s">
        <v>37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ht="15">
      <c r="K48"/>
    </row>
    <row r="52" ht="15"/>
    <row r="53" ht="15"/>
  </sheetData>
  <sheetProtection/>
  <mergeCells count="5">
    <mergeCell ref="C1:N1"/>
    <mergeCell ref="O2:P2"/>
    <mergeCell ref="B4:P4"/>
    <mergeCell ref="A7:P7"/>
    <mergeCell ref="B23:P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2012-10-10T08:50:55Z</dcterms:created>
  <dcterms:modified xsi:type="dcterms:W3CDTF">2012-10-10T08:52:28Z</dcterms:modified>
  <cp:category/>
  <cp:version/>
  <cp:contentType/>
  <cp:contentStatus/>
</cp:coreProperties>
</file>