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<sst xmlns="http://schemas.openxmlformats.org/spreadsheetml/2006/main" count="62" uniqueCount="23">
  <si>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</si>
  <si>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</si>
  <si>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</si>
  <si>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</si>
  <si>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DRIEBANDEN</t>
  </si>
  <si>
    <t xml:space="preserve">        KLEIN</t>
  </si>
  <si>
    <t>datum:</t>
  </si>
  <si>
    <t>17 &amp; 18/01/2014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</si>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</sst>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64</xdr:row>
      <xdr:rowOff>9525</xdr:rowOff>
    </xdr:from>
    <xdr:to>
      <xdr:col>12</xdr:col>
      <xdr:colOff>19050</xdr:colOff>
      <xdr:row>67</xdr:row>
      <xdr:rowOff>19050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829675"/>
          <a:ext cx="581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4.710937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DESWARTE Willy</v>
      </c>
      <c r="C6" s="22"/>
      <c r="D6" s="22"/>
      <c r="E6" s="22"/>
      <c r="F6" s="24" t="s">
        <v>13</v>
      </c>
      <c r="G6" s="25" t="str">
        <f>VLOOKUP(L6,'[1]LEDEN'!A:E,3,FALSE)</f>
        <v>WOH</v>
      </c>
      <c r="H6" s="25"/>
      <c r="I6" s="24"/>
      <c r="J6" s="24"/>
      <c r="K6" s="24"/>
      <c r="L6" s="26">
        <v>8687</v>
      </c>
    </row>
    <row r="7" ht="6" customHeight="1"/>
    <row r="8" spans="6:12" ht="15">
      <c r="F8" s="27" t="s">
        <v>14</v>
      </c>
      <c r="G8" s="27" t="s">
        <v>15</v>
      </c>
      <c r="H8" s="27">
        <v>2.3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2:14" ht="15" customHeight="1">
      <c r="B9" s="29">
        <v>1</v>
      </c>
      <c r="C9" s="30" t="str">
        <f>VLOOKUP(N9,'[1]LEDEN'!A:E,2,FALSE)</f>
        <v>LATRUWE Nicolas</v>
      </c>
      <c r="D9" s="31"/>
      <c r="E9" s="31"/>
      <c r="F9" s="29">
        <v>2</v>
      </c>
      <c r="G9" s="29"/>
      <c r="H9" s="29">
        <v>15</v>
      </c>
      <c r="I9" s="29">
        <v>37</v>
      </c>
      <c r="J9" s="32">
        <f aca="true" t="shared" si="0" ref="J9:J15">ROUNDDOWN(H9/I9,3)</f>
        <v>0.405</v>
      </c>
      <c r="K9" s="29">
        <v>3</v>
      </c>
      <c r="L9" s="33"/>
      <c r="N9">
        <v>9433</v>
      </c>
    </row>
    <row r="10" spans="2:14" ht="15" customHeight="1">
      <c r="B10" s="29">
        <v>2</v>
      </c>
      <c r="C10" s="30" t="str">
        <f>VLOOKUP(N10,'[1]LEDEN'!A:E,2,FALSE)</f>
        <v>DECOCK Johan</v>
      </c>
      <c r="D10" s="31"/>
      <c r="E10" s="31"/>
      <c r="F10" s="29">
        <v>2</v>
      </c>
      <c r="G10" s="29"/>
      <c r="H10" s="29">
        <v>15</v>
      </c>
      <c r="I10" s="29">
        <v>35</v>
      </c>
      <c r="J10" s="32">
        <f t="shared" si="0"/>
        <v>0.428</v>
      </c>
      <c r="K10" s="29">
        <v>4</v>
      </c>
      <c r="L10" s="34">
        <v>1</v>
      </c>
      <c r="N10">
        <v>8513</v>
      </c>
    </row>
    <row r="11" spans="2:14" ht="15" customHeight="1">
      <c r="B11" s="29">
        <v>3</v>
      </c>
      <c r="C11" s="30" t="str">
        <f>VLOOKUP(N11,'[1]LEDEN'!A:E,2,FALSE)</f>
        <v>VAN DE VELDE August</v>
      </c>
      <c r="D11" s="31"/>
      <c r="E11" s="31"/>
      <c r="F11" s="29">
        <v>2</v>
      </c>
      <c r="G11" s="29"/>
      <c r="H11" s="29">
        <v>15</v>
      </c>
      <c r="I11" s="29">
        <v>28</v>
      </c>
      <c r="J11" s="32">
        <f t="shared" si="0"/>
        <v>0.535</v>
      </c>
      <c r="K11" s="29">
        <v>4</v>
      </c>
      <c r="L11" s="34"/>
      <c r="N11">
        <v>8702</v>
      </c>
    </row>
    <row r="12" spans="2:14" ht="15" customHeight="1">
      <c r="B12" s="29">
        <v>4</v>
      </c>
      <c r="C12" s="30" t="str">
        <f>VLOOKUP(N12,'[1]LEDEN'!A:E,2,FALSE)</f>
        <v>DETAVERNIER Hendrik</v>
      </c>
      <c r="D12" s="31"/>
      <c r="E12" s="31"/>
      <c r="F12" s="29">
        <v>2</v>
      </c>
      <c r="G12" s="29"/>
      <c r="H12" s="29">
        <v>15</v>
      </c>
      <c r="I12" s="29">
        <v>46</v>
      </c>
      <c r="J12" s="32">
        <f t="shared" si="0"/>
        <v>0.326</v>
      </c>
      <c r="K12" s="29">
        <v>2</v>
      </c>
      <c r="L12" s="34"/>
      <c r="N12">
        <v>4793</v>
      </c>
    </row>
    <row r="13" spans="2:12" ht="15" customHeight="1" hidden="1">
      <c r="B13" s="29">
        <v>4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2:12" ht="15" customHeight="1" hidden="1">
      <c r="B14" s="29">
        <v>5</v>
      </c>
      <c r="C14" s="30" t="e">
        <f>VLOOKUP(N14,'[1]LEDEN'!A:E,2,FALSE)</f>
        <v>#N/A</v>
      </c>
      <c r="D14" s="31"/>
      <c r="E14" s="31"/>
      <c r="F14" s="29"/>
      <c r="G14" s="29"/>
      <c r="H14" s="29">
        <f>G14*0.9082</f>
        <v>0</v>
      </c>
      <c r="I14" s="29"/>
      <c r="J14" s="32" t="e">
        <f t="shared" si="0"/>
        <v>#DIV/0!</v>
      </c>
      <c r="K14" s="29"/>
      <c r="L14" s="34"/>
    </row>
    <row r="15" spans="1:13" ht="15" customHeight="1">
      <c r="A15" s="35"/>
      <c r="B15" s="36"/>
      <c r="C15" s="35"/>
      <c r="D15" s="35"/>
      <c r="E15" s="35" t="s">
        <v>20</v>
      </c>
      <c r="F15" s="37">
        <f>SUM(F9:F14)</f>
        <v>8</v>
      </c>
      <c r="G15" s="37">
        <f>SUM(G9:G14)</f>
        <v>0</v>
      </c>
      <c r="H15" s="37">
        <f>SUM(H9:H14)</f>
        <v>60</v>
      </c>
      <c r="I15" s="37">
        <f>SUM(I9:I14)</f>
        <v>146</v>
      </c>
      <c r="J15" s="38">
        <f t="shared" si="0"/>
        <v>0.41</v>
      </c>
      <c r="K15" s="37">
        <f>MAX(K9:K14)</f>
        <v>4</v>
      </c>
      <c r="L15" s="39" t="s">
        <v>21</v>
      </c>
      <c r="M15" s="40"/>
    </row>
    <row r="16" spans="1:12" ht="8.25" customHeight="1" thickBot="1">
      <c r="A16" s="41"/>
      <c r="B16" s="42"/>
      <c r="C16" s="41"/>
      <c r="D16" s="41"/>
      <c r="E16" s="41"/>
      <c r="F16" s="42"/>
      <c r="G16" s="42"/>
      <c r="H16" s="42"/>
      <c r="I16" s="42"/>
      <c r="J16" s="42"/>
      <c r="K16" s="42"/>
      <c r="L16" s="41"/>
    </row>
    <row r="17" ht="7.5" customHeight="1"/>
    <row r="18" spans="1:12" ht="15">
      <c r="A18" s="22" t="s">
        <v>12</v>
      </c>
      <c r="B18" s="23" t="str">
        <f>VLOOKUP(L18,'[1]LEDEN'!A:E,2,FALSE)</f>
        <v>VAN DE VELDE August</v>
      </c>
      <c r="C18" s="22"/>
      <c r="D18" s="22"/>
      <c r="E18" s="22"/>
      <c r="F18" s="24" t="s">
        <v>13</v>
      </c>
      <c r="G18" s="25" t="str">
        <f>VLOOKUP(L18,'[1]LEDEN'!A:E,3,FALSE)</f>
        <v>K.GHOK</v>
      </c>
      <c r="H18" s="25"/>
      <c r="I18" s="24"/>
      <c r="J18" s="24"/>
      <c r="K18" s="24"/>
      <c r="L18" s="26">
        <v>8702</v>
      </c>
    </row>
    <row r="19" ht="6" customHeight="1"/>
    <row r="20" spans="6:12" ht="15">
      <c r="F20" s="27" t="s">
        <v>14</v>
      </c>
      <c r="G20" s="27" t="s">
        <v>15</v>
      </c>
      <c r="H20" s="27">
        <v>2.3</v>
      </c>
      <c r="I20" s="27" t="s">
        <v>16</v>
      </c>
      <c r="J20" s="28" t="s">
        <v>17</v>
      </c>
      <c r="K20" s="27" t="s">
        <v>18</v>
      </c>
      <c r="L20" s="27" t="s">
        <v>19</v>
      </c>
    </row>
    <row r="21" spans="2:14" ht="15">
      <c r="B21" s="29">
        <v>1</v>
      </c>
      <c r="C21" s="30" t="str">
        <f>VLOOKUP(N21,'[1]LEDEN'!A:E,2,FALSE)</f>
        <v>DETAVERNIER Hendrik</v>
      </c>
      <c r="D21" s="31"/>
      <c r="E21" s="31"/>
      <c r="F21" s="29">
        <v>0</v>
      </c>
      <c r="G21" s="29"/>
      <c r="H21" s="29">
        <v>11</v>
      </c>
      <c r="I21" s="29">
        <v>31</v>
      </c>
      <c r="J21" s="32">
        <f aca="true" t="shared" si="1" ref="J21:J27">ROUNDDOWN(H21/I21,3)</f>
        <v>0.354</v>
      </c>
      <c r="K21" s="29">
        <v>3</v>
      </c>
      <c r="L21" s="33"/>
      <c r="N21">
        <v>4793</v>
      </c>
    </row>
    <row r="22" spans="2:14" ht="15">
      <c r="B22" s="29">
        <v>2</v>
      </c>
      <c r="C22" s="30" t="str">
        <f>VLOOKUP(N22,'[1]LEDEN'!A:E,2,FALSE)</f>
        <v>DECOCK Johan</v>
      </c>
      <c r="D22" s="31"/>
      <c r="E22" s="31"/>
      <c r="F22" s="29">
        <v>2</v>
      </c>
      <c r="G22" s="29"/>
      <c r="H22" s="29">
        <v>15</v>
      </c>
      <c r="I22" s="29">
        <v>34</v>
      </c>
      <c r="J22" s="32">
        <f t="shared" si="1"/>
        <v>0.441</v>
      </c>
      <c r="K22" s="29">
        <v>4</v>
      </c>
      <c r="L22" s="34">
        <v>2</v>
      </c>
      <c r="N22">
        <v>8513</v>
      </c>
    </row>
    <row r="23" spans="2:14" ht="15">
      <c r="B23" s="29">
        <v>3</v>
      </c>
      <c r="C23" s="30" t="str">
        <f>VLOOKUP(N23,'[1]LEDEN'!A:E,2,FALSE)</f>
        <v>DESWARTE Willy</v>
      </c>
      <c r="D23" s="31"/>
      <c r="E23" s="31"/>
      <c r="F23" s="29">
        <v>0</v>
      </c>
      <c r="G23" s="29"/>
      <c r="H23" s="29">
        <v>14</v>
      </c>
      <c r="I23" s="29">
        <v>28</v>
      </c>
      <c r="J23" s="32">
        <f t="shared" si="1"/>
        <v>0.5</v>
      </c>
      <c r="K23" s="29">
        <v>4</v>
      </c>
      <c r="L23" s="34"/>
      <c r="N23">
        <v>8687</v>
      </c>
    </row>
    <row r="24" spans="2:14" ht="15">
      <c r="B24" s="29">
        <v>4</v>
      </c>
      <c r="C24" s="30" t="str">
        <f>VLOOKUP(N24,'[1]LEDEN'!A:E,2,FALSE)</f>
        <v>LATRUWE Nicolas</v>
      </c>
      <c r="D24" s="31"/>
      <c r="E24" s="31"/>
      <c r="F24" s="29">
        <v>2</v>
      </c>
      <c r="G24" s="29"/>
      <c r="H24" s="29">
        <v>15</v>
      </c>
      <c r="I24" s="29">
        <v>57</v>
      </c>
      <c r="J24" s="32">
        <f t="shared" si="1"/>
        <v>0.263</v>
      </c>
      <c r="K24" s="29">
        <v>2</v>
      </c>
      <c r="L24" s="34"/>
      <c r="N24">
        <v>9433</v>
      </c>
    </row>
    <row r="25" spans="2:12" ht="15" hidden="1">
      <c r="B25" s="29"/>
      <c r="C25" s="30" t="e">
        <f>VLOOKUP(N25,'[1]LEDEN'!A:E,2,FALSE)</f>
        <v>#N/A</v>
      </c>
      <c r="D25" s="31"/>
      <c r="E25" s="31"/>
      <c r="F25" s="29"/>
      <c r="G25" s="29"/>
      <c r="H25" s="29">
        <f>G25*0.9082</f>
        <v>0</v>
      </c>
      <c r="I25" s="29"/>
      <c r="J25" s="32" t="e">
        <f t="shared" si="1"/>
        <v>#DIV/0!</v>
      </c>
      <c r="K25" s="29"/>
      <c r="L25" s="34"/>
    </row>
    <row r="26" spans="2:12" ht="15" hidden="1">
      <c r="B26" s="29"/>
      <c r="C26" s="30" t="e">
        <f>VLOOKUP(N26,'[1]LEDEN'!A:E,2,FALSE)</f>
        <v>#N/A</v>
      </c>
      <c r="D26" s="31"/>
      <c r="E26" s="31"/>
      <c r="F26" s="29"/>
      <c r="G26" s="29"/>
      <c r="H26" s="29">
        <f>G26*0.9082</f>
        <v>0</v>
      </c>
      <c r="I26" s="29"/>
      <c r="J26" s="32" t="e">
        <f t="shared" si="1"/>
        <v>#DIV/0!</v>
      </c>
      <c r="K26" s="29"/>
      <c r="L26" s="34"/>
    </row>
    <row r="27" spans="1:12" ht="15">
      <c r="A27" s="35"/>
      <c r="B27" s="36"/>
      <c r="C27" s="35"/>
      <c r="D27" s="35"/>
      <c r="E27" s="35" t="s">
        <v>20</v>
      </c>
      <c r="F27" s="37">
        <f>SUM(F21:F26)</f>
        <v>4</v>
      </c>
      <c r="G27" s="37">
        <f>SUM(G21:G26)</f>
        <v>0</v>
      </c>
      <c r="H27" s="37">
        <f>SUM(H21:H26)</f>
        <v>55</v>
      </c>
      <c r="I27" s="37">
        <f>SUM(I21:I26)</f>
        <v>150</v>
      </c>
      <c r="J27" s="38">
        <f t="shared" si="1"/>
        <v>0.366</v>
      </c>
      <c r="K27" s="37">
        <f>MAX(K21:K26)</f>
        <v>4</v>
      </c>
      <c r="L27" s="39" t="s">
        <v>21</v>
      </c>
    </row>
    <row r="28" spans="1:12" ht="7.5" customHeight="1" thickBot="1">
      <c r="A28" s="41"/>
      <c r="B28" s="42"/>
      <c r="C28" s="41"/>
      <c r="D28" s="41"/>
      <c r="E28" s="41"/>
      <c r="F28" s="42"/>
      <c r="G28" s="42"/>
      <c r="H28" s="42"/>
      <c r="I28" s="42"/>
      <c r="J28" s="42"/>
      <c r="K28" s="42"/>
      <c r="L28" s="41"/>
    </row>
    <row r="29" ht="3.75" customHeight="1"/>
    <row r="30" spans="1:12" ht="15">
      <c r="A30" s="22" t="s">
        <v>12</v>
      </c>
      <c r="B30" s="23" t="str">
        <f>VLOOKUP(L30,'[1]LEDEN'!A:E,2,FALSE)</f>
        <v>DECOCK Johan</v>
      </c>
      <c r="C30" s="22"/>
      <c r="D30" s="22"/>
      <c r="E30" s="22"/>
      <c r="F30" s="24" t="s">
        <v>13</v>
      </c>
      <c r="G30" s="25" t="str">
        <f>VLOOKUP(L30,'[1]LEDEN'!A:E,3,FALSE)</f>
        <v>K.GHOK</v>
      </c>
      <c r="H30" s="25"/>
      <c r="I30" s="24"/>
      <c r="J30" s="24"/>
      <c r="K30" s="24"/>
      <c r="L30" s="26">
        <v>8513</v>
      </c>
    </row>
    <row r="31" ht="6" customHeight="1"/>
    <row r="32" spans="6:12" ht="15">
      <c r="F32" s="27" t="s">
        <v>14</v>
      </c>
      <c r="G32" s="27" t="s">
        <v>15</v>
      </c>
      <c r="H32" s="27">
        <v>2.3</v>
      </c>
      <c r="I32" s="27" t="s">
        <v>16</v>
      </c>
      <c r="J32" s="28" t="s">
        <v>17</v>
      </c>
      <c r="K32" s="27" t="s">
        <v>18</v>
      </c>
      <c r="L32" s="27" t="s">
        <v>19</v>
      </c>
    </row>
    <row r="33" spans="2:14" ht="15">
      <c r="B33" s="29">
        <v>1</v>
      </c>
      <c r="C33" s="30" t="str">
        <f>VLOOKUP(N33,'[1]LEDEN'!A:E,2,FALSE)</f>
        <v>VAN DE VELDE August</v>
      </c>
      <c r="D33" s="31"/>
      <c r="E33" s="31"/>
      <c r="F33" s="29">
        <v>0</v>
      </c>
      <c r="G33" s="29"/>
      <c r="H33" s="29">
        <v>12</v>
      </c>
      <c r="I33" s="29">
        <v>34</v>
      </c>
      <c r="J33" s="32">
        <f aca="true" t="shared" si="2" ref="J33:J39">ROUNDDOWN(H33/I33,3)</f>
        <v>0.352</v>
      </c>
      <c r="K33" s="29">
        <v>4</v>
      </c>
      <c r="L33" s="33"/>
      <c r="N33">
        <v>8702</v>
      </c>
    </row>
    <row r="34" spans="2:14" ht="15">
      <c r="B34" s="29">
        <v>2</v>
      </c>
      <c r="C34" s="30" t="str">
        <f>VLOOKUP(N34,'[1]LEDEN'!A:E,2,FALSE)</f>
        <v>DESWARTE Willy</v>
      </c>
      <c r="D34" s="31"/>
      <c r="E34" s="31"/>
      <c r="F34" s="29">
        <v>0</v>
      </c>
      <c r="G34" s="29"/>
      <c r="H34" s="29">
        <v>13</v>
      </c>
      <c r="I34" s="29">
        <v>35</v>
      </c>
      <c r="J34" s="32">
        <f t="shared" si="2"/>
        <v>0.371</v>
      </c>
      <c r="K34" s="29">
        <v>2</v>
      </c>
      <c r="L34" s="34">
        <v>3</v>
      </c>
      <c r="N34">
        <v>8687</v>
      </c>
    </row>
    <row r="35" spans="2:14" ht="15">
      <c r="B35" s="29">
        <v>3</v>
      </c>
      <c r="C35" s="30" t="str">
        <f>VLOOKUP(N35,'[1]LEDEN'!A:E,2,FALSE)</f>
        <v>DETAVERNIER Hendrik</v>
      </c>
      <c r="D35" s="31"/>
      <c r="E35" s="31"/>
      <c r="F35" s="29">
        <v>2</v>
      </c>
      <c r="G35" s="29"/>
      <c r="H35" s="29">
        <v>15</v>
      </c>
      <c r="I35" s="29">
        <v>37</v>
      </c>
      <c r="J35" s="32">
        <f t="shared" si="2"/>
        <v>0.405</v>
      </c>
      <c r="K35" s="29">
        <v>3</v>
      </c>
      <c r="L35" s="34"/>
      <c r="N35">
        <v>4793</v>
      </c>
    </row>
    <row r="36" spans="2:14" ht="15">
      <c r="B36" s="29">
        <v>4</v>
      </c>
      <c r="C36" s="30" t="str">
        <f>VLOOKUP(N36,'[1]LEDEN'!A:E,2,FALSE)</f>
        <v>LATRUWE Nicolas</v>
      </c>
      <c r="D36" s="31"/>
      <c r="E36" s="31"/>
      <c r="F36" s="29">
        <v>2</v>
      </c>
      <c r="G36" s="29"/>
      <c r="H36" s="29">
        <v>15</v>
      </c>
      <c r="I36" s="29">
        <v>45</v>
      </c>
      <c r="J36" s="32">
        <f t="shared" si="2"/>
        <v>0.333</v>
      </c>
      <c r="K36" s="29">
        <v>3</v>
      </c>
      <c r="L36" s="34"/>
      <c r="N36">
        <v>9433</v>
      </c>
    </row>
    <row r="37" spans="2:12" ht="15" hidden="1">
      <c r="B37" s="29">
        <v>4</v>
      </c>
      <c r="C37" s="30" t="e">
        <f>VLOOKUP(N37,'[1]LEDEN'!A:E,2,FALSE)</f>
        <v>#N/A</v>
      </c>
      <c r="D37" s="31"/>
      <c r="E37" s="31"/>
      <c r="F37" s="29"/>
      <c r="G37" s="29"/>
      <c r="H37" s="29">
        <f>G37*0.9082</f>
        <v>0</v>
      </c>
      <c r="I37" s="29"/>
      <c r="J37" s="32" t="e">
        <f t="shared" si="2"/>
        <v>#DIV/0!</v>
      </c>
      <c r="K37" s="29"/>
      <c r="L37" s="34"/>
    </row>
    <row r="38" spans="2:12" ht="15" hidden="1">
      <c r="B38" s="29">
        <v>5</v>
      </c>
      <c r="C38" s="30" t="e">
        <f>VLOOKUP(N38,'[1]LEDEN'!A:E,2,FALSE)</f>
        <v>#N/A</v>
      </c>
      <c r="D38" s="31"/>
      <c r="E38" s="31"/>
      <c r="F38" s="29"/>
      <c r="G38" s="29"/>
      <c r="H38" s="29">
        <f>G38*0.9082</f>
        <v>0</v>
      </c>
      <c r="I38" s="29"/>
      <c r="J38" s="32" t="e">
        <f t="shared" si="2"/>
        <v>#DIV/0!</v>
      </c>
      <c r="K38" s="29"/>
      <c r="L38" s="34"/>
    </row>
    <row r="39" spans="1:12" ht="15">
      <c r="A39" s="35"/>
      <c r="B39" s="36"/>
      <c r="C39" s="35"/>
      <c r="D39" s="35"/>
      <c r="E39" s="35" t="s">
        <v>20</v>
      </c>
      <c r="F39" s="37">
        <f>SUM(F33:F38)</f>
        <v>4</v>
      </c>
      <c r="G39" s="37">
        <f>SUM(G33:G38)</f>
        <v>0</v>
      </c>
      <c r="H39" s="37">
        <f>SUM(H33:H38)</f>
        <v>55</v>
      </c>
      <c r="I39" s="37">
        <f>SUM(I33:I38)</f>
        <v>151</v>
      </c>
      <c r="J39" s="38">
        <f t="shared" si="2"/>
        <v>0.364</v>
      </c>
      <c r="K39" s="37">
        <f>MAX(K33:K38)</f>
        <v>4</v>
      </c>
      <c r="L39" s="39" t="s">
        <v>21</v>
      </c>
    </row>
    <row r="40" spans="1:12" ht="6.75" customHeight="1" thickBot="1">
      <c r="A40" s="41"/>
      <c r="B40" s="42"/>
      <c r="C40" s="41"/>
      <c r="D40" s="41"/>
      <c r="E40" s="41"/>
      <c r="F40" s="42"/>
      <c r="G40" s="42"/>
      <c r="H40" s="42"/>
      <c r="I40" s="42"/>
      <c r="J40" s="42"/>
      <c r="K40" s="42"/>
      <c r="L40" s="41"/>
    </row>
    <row r="41" ht="6" customHeight="1"/>
    <row r="42" spans="1:12" ht="13.5" customHeight="1">
      <c r="A42" s="22" t="s">
        <v>12</v>
      </c>
      <c r="B42" s="23" t="str">
        <f>VLOOKUP(L42,'[1]LEDEN'!A:E,2,FALSE)</f>
        <v>DETAVERNIER Hendrik</v>
      </c>
      <c r="C42" s="22"/>
      <c r="D42" s="22"/>
      <c r="E42" s="22"/>
      <c r="F42" s="24" t="s">
        <v>13</v>
      </c>
      <c r="G42" s="25" t="str">
        <f>VLOOKUP(L42,'[1]LEDEN'!A:E,3,FALSE)</f>
        <v>K.GHOK</v>
      </c>
      <c r="H42" s="25"/>
      <c r="I42" s="24"/>
      <c r="J42" s="24"/>
      <c r="K42" s="24"/>
      <c r="L42" s="26">
        <v>4793</v>
      </c>
    </row>
    <row r="43" ht="6" customHeight="1"/>
    <row r="44" spans="6:12" ht="15">
      <c r="F44" s="27" t="s">
        <v>14</v>
      </c>
      <c r="G44" s="27" t="s">
        <v>15</v>
      </c>
      <c r="H44" s="27">
        <v>2.3</v>
      </c>
      <c r="I44" s="27" t="s">
        <v>16</v>
      </c>
      <c r="J44" s="28" t="s">
        <v>17</v>
      </c>
      <c r="K44" s="27" t="s">
        <v>18</v>
      </c>
      <c r="L44" s="27" t="s">
        <v>19</v>
      </c>
    </row>
    <row r="45" spans="2:14" ht="15">
      <c r="B45" s="29">
        <v>1</v>
      </c>
      <c r="C45" s="30" t="str">
        <f>VLOOKUP(N45,'[1]LEDEN'!A:E,2,FALSE)</f>
        <v>VAN DE VELDE August</v>
      </c>
      <c r="D45" s="31"/>
      <c r="E45" s="31"/>
      <c r="F45" s="29">
        <v>2</v>
      </c>
      <c r="G45" s="29"/>
      <c r="H45" s="29">
        <v>15</v>
      </c>
      <c r="I45" s="29">
        <v>31</v>
      </c>
      <c r="J45" s="32">
        <f aca="true" t="shared" si="3" ref="J45:J51">ROUNDDOWN(H45/I45,3)</f>
        <v>0.483</v>
      </c>
      <c r="K45" s="29">
        <v>3</v>
      </c>
      <c r="L45" s="33"/>
      <c r="N45">
        <v>8702</v>
      </c>
    </row>
    <row r="46" spans="2:14" ht="15">
      <c r="B46" s="29">
        <v>2</v>
      </c>
      <c r="C46" s="30" t="str">
        <f>VLOOKUP(N46,'[1]LEDEN'!A:E,2,FALSE)</f>
        <v>LATRUWE Nicolas</v>
      </c>
      <c r="D46" s="31"/>
      <c r="E46" s="31"/>
      <c r="F46" s="29">
        <v>1</v>
      </c>
      <c r="G46" s="29"/>
      <c r="H46" s="29">
        <v>15</v>
      </c>
      <c r="I46" s="29">
        <v>36</v>
      </c>
      <c r="J46" s="32">
        <f t="shared" si="3"/>
        <v>0.416</v>
      </c>
      <c r="K46" s="29">
        <v>2</v>
      </c>
      <c r="L46" s="34">
        <v>4</v>
      </c>
      <c r="N46">
        <v>9433</v>
      </c>
    </row>
    <row r="47" spans="2:14" ht="15">
      <c r="B47" s="29">
        <v>3</v>
      </c>
      <c r="C47" s="30" t="str">
        <f>VLOOKUP(N47,'[1]LEDEN'!A:E,2,FALSE)</f>
        <v>DECOCK Johan</v>
      </c>
      <c r="D47" s="31"/>
      <c r="E47" s="31"/>
      <c r="F47" s="29">
        <v>0</v>
      </c>
      <c r="G47" s="29"/>
      <c r="H47" s="29">
        <v>6</v>
      </c>
      <c r="I47" s="29">
        <v>37</v>
      </c>
      <c r="J47" s="32">
        <f t="shared" si="3"/>
        <v>0.162</v>
      </c>
      <c r="K47" s="29">
        <v>1</v>
      </c>
      <c r="L47" s="34"/>
      <c r="N47">
        <v>8513</v>
      </c>
    </row>
    <row r="48" spans="2:14" ht="15">
      <c r="B48" s="29">
        <v>4</v>
      </c>
      <c r="C48" s="30" t="str">
        <f>VLOOKUP(N48,'[1]LEDEN'!A:E,2,FALSE)</f>
        <v>DESWARTE Willy</v>
      </c>
      <c r="D48" s="31"/>
      <c r="E48" s="31"/>
      <c r="F48" s="29">
        <v>0</v>
      </c>
      <c r="G48" s="29"/>
      <c r="H48" s="29">
        <v>9</v>
      </c>
      <c r="I48" s="29">
        <v>46</v>
      </c>
      <c r="J48" s="32">
        <f t="shared" si="3"/>
        <v>0.195</v>
      </c>
      <c r="K48" s="29">
        <v>2</v>
      </c>
      <c r="L48" s="34"/>
      <c r="N48">
        <v>8687</v>
      </c>
    </row>
    <row r="49" spans="2:12" ht="15" hidden="1">
      <c r="B49" s="29">
        <v>4</v>
      </c>
      <c r="C49" s="30" t="e">
        <f>VLOOKUP(N49,'[1]LEDEN'!A:E,2,FALSE)</f>
        <v>#N/A</v>
      </c>
      <c r="D49" s="31"/>
      <c r="E49" s="31"/>
      <c r="F49" s="29"/>
      <c r="G49" s="29"/>
      <c r="H49" s="29">
        <f>G49*0.9082</f>
        <v>0</v>
      </c>
      <c r="I49" s="29"/>
      <c r="J49" s="32" t="e">
        <f t="shared" si="3"/>
        <v>#DIV/0!</v>
      </c>
      <c r="K49" s="29"/>
      <c r="L49" s="34"/>
    </row>
    <row r="50" spans="2:12" ht="15" hidden="1">
      <c r="B50" s="29">
        <v>5</v>
      </c>
      <c r="C50" s="30" t="e">
        <f>VLOOKUP(N50,'[1]LEDEN'!A:E,2,FALSE)</f>
        <v>#N/A</v>
      </c>
      <c r="D50" s="31"/>
      <c r="E50" s="31"/>
      <c r="F50" s="29"/>
      <c r="G50" s="29"/>
      <c r="H50" s="29">
        <f>G50*0.9082</f>
        <v>0</v>
      </c>
      <c r="I50" s="29"/>
      <c r="J50" s="32" t="e">
        <f t="shared" si="3"/>
        <v>#DIV/0!</v>
      </c>
      <c r="K50" s="29"/>
      <c r="L50" s="34"/>
    </row>
    <row r="51" spans="1:12" ht="15">
      <c r="A51" s="35"/>
      <c r="B51" s="36"/>
      <c r="C51" s="35"/>
      <c r="D51" s="35"/>
      <c r="E51" s="35" t="s">
        <v>20</v>
      </c>
      <c r="F51" s="37">
        <f>SUM(F45:F50)</f>
        <v>3</v>
      </c>
      <c r="G51" s="37">
        <f>SUM(G45:G50)</f>
        <v>0</v>
      </c>
      <c r="H51" s="37">
        <f>SUM(H45:H50)</f>
        <v>45</v>
      </c>
      <c r="I51" s="37">
        <f>SUM(I45:I50)</f>
        <v>150</v>
      </c>
      <c r="J51" s="38">
        <f t="shared" si="3"/>
        <v>0.3</v>
      </c>
      <c r="K51" s="37">
        <f>MAX(K45:K50)</f>
        <v>3</v>
      </c>
      <c r="L51" s="39" t="s">
        <v>22</v>
      </c>
    </row>
    <row r="52" spans="1:12" ht="4.5" customHeight="1" thickBot="1">
      <c r="A52" s="41"/>
      <c r="B52" s="42"/>
      <c r="C52" s="41"/>
      <c r="D52" s="41"/>
      <c r="E52" s="41"/>
      <c r="F52" s="42"/>
      <c r="G52" s="42"/>
      <c r="H52" s="42"/>
      <c r="I52" s="42"/>
      <c r="J52" s="42"/>
      <c r="K52" s="42"/>
      <c r="L52" s="41"/>
    </row>
    <row r="53" ht="6" customHeight="1"/>
    <row r="54" spans="1:12" ht="15">
      <c r="A54" s="22" t="s">
        <v>12</v>
      </c>
      <c r="B54" s="23" t="str">
        <f>VLOOKUP(L54,'[1]LEDEN'!A:E,2,FALSE)</f>
        <v>LATRUWE Nicolas</v>
      </c>
      <c r="C54" s="22"/>
      <c r="D54" s="22"/>
      <c r="E54" s="22"/>
      <c r="F54" s="24" t="s">
        <v>13</v>
      </c>
      <c r="G54" s="25" t="str">
        <f>VLOOKUP(L54,'[1]LEDEN'!A:E,3,FALSE)</f>
        <v>WOH</v>
      </c>
      <c r="H54" s="25"/>
      <c r="I54" s="24"/>
      <c r="J54" s="24"/>
      <c r="K54" s="24"/>
      <c r="L54" s="26">
        <v>9433</v>
      </c>
    </row>
    <row r="55" ht="6" customHeight="1"/>
    <row r="56" spans="6:12" ht="15">
      <c r="F56" s="27" t="s">
        <v>14</v>
      </c>
      <c r="G56" s="27" t="s">
        <v>15</v>
      </c>
      <c r="H56" s="27">
        <v>2.3</v>
      </c>
      <c r="I56" s="27" t="s">
        <v>16</v>
      </c>
      <c r="J56" s="28" t="s">
        <v>17</v>
      </c>
      <c r="K56" s="27" t="s">
        <v>18</v>
      </c>
      <c r="L56" s="27" t="s">
        <v>19</v>
      </c>
    </row>
    <row r="57" spans="2:14" ht="15">
      <c r="B57" s="29">
        <v>1</v>
      </c>
      <c r="C57" s="30" t="str">
        <f>VLOOKUP(N57,'[1]LEDEN'!A:E,2,FALSE)</f>
        <v>DESWARTE Willy</v>
      </c>
      <c r="D57" s="31"/>
      <c r="E57" s="31"/>
      <c r="F57" s="29">
        <v>0</v>
      </c>
      <c r="G57" s="29"/>
      <c r="H57" s="29">
        <v>13</v>
      </c>
      <c r="I57" s="29">
        <v>37</v>
      </c>
      <c r="J57" s="32">
        <f>ROUNDDOWN(H57/I57,3)</f>
        <v>0.351</v>
      </c>
      <c r="K57" s="29">
        <v>2</v>
      </c>
      <c r="L57" s="33"/>
      <c r="N57">
        <v>8687</v>
      </c>
    </row>
    <row r="58" spans="2:14" ht="15">
      <c r="B58" s="29">
        <v>2</v>
      </c>
      <c r="C58" s="30" t="str">
        <f>VLOOKUP(N58,'[1]LEDEN'!A:E,2,FALSE)</f>
        <v>DETAVERNIER Hendrik</v>
      </c>
      <c r="D58" s="31"/>
      <c r="E58" s="31"/>
      <c r="F58" s="29">
        <v>1</v>
      </c>
      <c r="G58" s="29"/>
      <c r="H58" s="29">
        <v>15</v>
      </c>
      <c r="I58" s="29">
        <v>36</v>
      </c>
      <c r="J58" s="32">
        <f>ROUNDDOWN(H58/I58,3)</f>
        <v>0.416</v>
      </c>
      <c r="K58" s="29">
        <v>2</v>
      </c>
      <c r="L58" s="34">
        <v>5</v>
      </c>
      <c r="N58">
        <v>4793</v>
      </c>
    </row>
    <row r="59" spans="2:14" ht="15">
      <c r="B59" s="29">
        <v>3</v>
      </c>
      <c r="C59" s="30" t="str">
        <f>VLOOKUP(N59,'[1]LEDEN'!A:E,2,FALSE)</f>
        <v>VAN DE VELDE August</v>
      </c>
      <c r="D59" s="31"/>
      <c r="E59" s="31"/>
      <c r="F59" s="29">
        <v>0</v>
      </c>
      <c r="G59" s="29"/>
      <c r="H59" s="29">
        <v>13</v>
      </c>
      <c r="I59" s="29">
        <v>57</v>
      </c>
      <c r="J59" s="32">
        <f>ROUNDDOWN(H59/I59,3)</f>
        <v>0.228</v>
      </c>
      <c r="K59" s="29">
        <v>3</v>
      </c>
      <c r="L59" s="34"/>
      <c r="N59">
        <v>8702</v>
      </c>
    </row>
    <row r="60" spans="2:14" ht="15">
      <c r="B60" s="29">
        <v>4</v>
      </c>
      <c r="C60" s="30" t="str">
        <f>VLOOKUP(N60,'[1]LEDEN'!A:E,2,FALSE)</f>
        <v>DECOCK Johan</v>
      </c>
      <c r="D60" s="31"/>
      <c r="E60" s="31"/>
      <c r="F60" s="29">
        <v>0</v>
      </c>
      <c r="G60" s="29"/>
      <c r="H60" s="29">
        <v>8</v>
      </c>
      <c r="I60" s="29">
        <v>45</v>
      </c>
      <c r="J60" s="32">
        <f>ROUNDDOWN(H60/I60,3)</f>
        <v>0.177</v>
      </c>
      <c r="K60" s="29">
        <v>2</v>
      </c>
      <c r="L60" s="34"/>
      <c r="N60">
        <v>8513</v>
      </c>
    </row>
    <row r="61" spans="1:12" ht="15">
      <c r="A61" s="35"/>
      <c r="B61" s="36"/>
      <c r="C61" s="35"/>
      <c r="D61" s="35"/>
      <c r="E61" s="35" t="s">
        <v>20</v>
      </c>
      <c r="F61" s="37">
        <f>SUM(F57:F60)</f>
        <v>1</v>
      </c>
      <c r="G61" s="37">
        <f>SUM(G57:G60)</f>
        <v>0</v>
      </c>
      <c r="H61" s="37">
        <f>SUM(H57:H60)</f>
        <v>49</v>
      </c>
      <c r="I61" s="37">
        <f>SUM(I57:I60)</f>
        <v>175</v>
      </c>
      <c r="J61" s="38">
        <f>ROUNDDOWN(H61/I61,3)</f>
        <v>0.28</v>
      </c>
      <c r="K61" s="37">
        <f>MAX(K57:K60)</f>
        <v>3</v>
      </c>
      <c r="L61" s="39" t="s">
        <v>22</v>
      </c>
    </row>
    <row r="62" spans="1:12" ht="6" customHeight="1" thickBot="1">
      <c r="A62" s="41"/>
      <c r="B62" s="42"/>
      <c r="C62" s="41"/>
      <c r="D62" s="41"/>
      <c r="E62" s="41"/>
      <c r="F62" s="42"/>
      <c r="G62" s="42"/>
      <c r="H62" s="42"/>
      <c r="I62" s="42"/>
      <c r="J62" s="42"/>
      <c r="K62" s="42"/>
      <c r="L62" s="41"/>
    </row>
    <row r="66" ht="15"/>
    <row r="67" ht="15"/>
  </sheetData>
  <sheetProtection/>
  <mergeCells count="8">
    <mergeCell ref="L46:L50"/>
    <mergeCell ref="L58:L60"/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2014-01-19T15:52:45Z</cp:lastPrinted>
  <dcterms:created xsi:type="dcterms:W3CDTF">2014-01-19T15:52:35Z</dcterms:created>
  <dcterms:modified xsi:type="dcterms:W3CDTF">2014-01-19T15:54:47Z</dcterms:modified>
  <cp:category/>
  <cp:version/>
  <cp:contentType/>
  <cp:contentStatus/>
</cp:coreProperties>
</file>