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<sst xmlns="http://schemas.openxmlformats.org/spreadsheetml/2006/main" count="39" uniqueCount="39">
  <si>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GEWEST BEIDE - VLAANDEREN</t>
  </si>
  <si>
    <t>sportjaar :</t>
  </si>
  <si>
    <t>2013-2014</t>
  </si>
  <si>
    <t>DISTRICT :  ZUIDWESTVLAANDEREN</t>
  </si>
  <si>
    <t>KAMPIOENSCHAP VAN BELGIE : 6° BANDSTOTEN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</si>
  <si>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</si>
  <si>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</si>
  <si>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</si>
  <si>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</si>
  <si>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</si>
  <si>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</si>
  <si>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</si>
  <si>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</si>
  <si>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</si>
  <si>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</si>
  <si>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</si>
  <si>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PR 3/4</t>
  </si>
  <si>
    <t>DISTRICTFINALE 6° BANDSTOTEN K.B.</t>
  </si>
  <si>
    <t>* DEELNEMERS</t>
  </si>
  <si>
    <t xml:space="preserve">Al deze wedstrijden worden gespeeld in </t>
  </si>
  <si>
    <t>KBC Gilde Hoger Op, Kortrijksestraat 19 te Heule.</t>
  </si>
  <si>
    <t>Tel.: 0494/40.35.19.</t>
  </si>
  <si>
    <t>zaterdag 28 december 2013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</si>
  <si>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</si>
  <si>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</si>
  <si>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</si>
  <si>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</si>
  <si>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</si>
  <si>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1-3 en 2-4,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</si>
  <si>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</si>
  <si>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</si>
  <si>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</si>
  <si>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</si>
  <si>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22 &amp; 23 maart 2014</t>
  </si>
  <si>
    <t>in het district Zuidwestvlaanderen (in eigen lokaal !!!)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</si>
  <si>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</si>
  <si>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</si>
  <si>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30 september 2013</t>
  </si>
  <si>
    <t>uiterste speeldatum : zondag 29 december 2013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</si>
</sst>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9" fillId="33" borderId="10" xfId="54" applyFont="1" applyFill="1" applyBorder="1" applyAlignment="1">
      <alignment horizontal="left"/>
      <protection/>
    </xf>
    <xf numFmtId="0" fontId="19" fillId="34" borderId="10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center"/>
      <protection/>
    </xf>
    <xf numFmtId="0" fontId="21" fillId="34" borderId="11" xfId="54" applyFont="1" applyFill="1" applyBorder="1" applyAlignment="1">
      <alignment horizontal="center"/>
      <protection/>
    </xf>
    <xf numFmtId="0" fontId="21" fillId="34" borderId="12" xfId="54" applyFont="1" applyFill="1" applyBorder="1" applyAlignment="1">
      <alignment horizontal="left"/>
      <protection/>
    </xf>
    <xf numFmtId="0" fontId="19" fillId="33" borderId="13" xfId="54" applyFont="1" applyFill="1" applyBorder="1" applyAlignment="1">
      <alignment horizontal="left"/>
      <protection/>
    </xf>
    <xf numFmtId="0" fontId="19" fillId="34" borderId="13" xfId="54" applyFont="1" applyFill="1" applyBorder="1" applyAlignment="1">
      <alignment horizontal="center"/>
      <protection/>
    </xf>
    <xf numFmtId="0" fontId="21" fillId="34" borderId="0" xfId="54" applyFont="1" applyFill="1" applyBorder="1" applyAlignment="1">
      <alignment horizontal="left"/>
      <protection/>
    </xf>
    <xf numFmtId="0" fontId="22" fillId="34" borderId="0" xfId="54" applyFont="1" applyFill="1" applyBorder="1" applyAlignment="1">
      <alignment horizontal="left"/>
      <protection/>
    </xf>
    <xf numFmtId="0" fontId="23" fillId="34" borderId="0" xfId="54" applyFont="1" applyFill="1" applyBorder="1">
      <alignment/>
      <protection/>
    </xf>
    <xf numFmtId="0" fontId="21" fillId="34" borderId="0" xfId="54" applyFont="1" applyFill="1" applyBorder="1" applyAlignment="1">
      <alignment horizontal="center"/>
      <protection/>
    </xf>
    <xf numFmtId="1" fontId="21" fillId="34" borderId="0" xfId="54" applyNumberFormat="1" applyFont="1" applyFill="1" applyBorder="1" applyAlignment="1">
      <alignment horizontal="center"/>
      <protection/>
    </xf>
    <xf numFmtId="164" fontId="21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164" fontId="21" fillId="34" borderId="0" xfId="54" applyNumberFormat="1" applyFont="1" applyFill="1" applyBorder="1" applyAlignment="1">
      <alignment horizontal="center"/>
      <protection/>
    </xf>
    <xf numFmtId="164" fontId="21" fillId="34" borderId="14" xfId="54" applyNumberFormat="1" applyFont="1" applyFill="1" applyBorder="1" applyAlignment="1">
      <alignment horizontal="center"/>
      <protection/>
    </xf>
    <xf numFmtId="0" fontId="24" fillId="33" borderId="13" xfId="54" applyFont="1" applyFill="1" applyBorder="1" applyAlignment="1">
      <alignment horizontal="left"/>
      <protection/>
    </xf>
    <xf numFmtId="0" fontId="24" fillId="34" borderId="13" xfId="54" applyFont="1" applyFill="1" applyBorder="1" applyAlignment="1">
      <alignment horizontal="center"/>
      <protection/>
    </xf>
    <xf numFmtId="0" fontId="24" fillId="34" borderId="0" xfId="54" applyFont="1" applyFill="1" applyBorder="1" applyAlignment="1">
      <alignment horizontal="left"/>
      <protection/>
    </xf>
    <xf numFmtId="0" fontId="20" fillId="34" borderId="0" xfId="54" applyFont="1" applyFill="1" applyBorder="1" applyAlignment="1">
      <alignment horizontal="left"/>
      <protection/>
    </xf>
    <xf numFmtId="0" fontId="20" fillId="34" borderId="0" xfId="54" applyFont="1" applyFill="1" applyBorder="1">
      <alignment/>
      <protection/>
    </xf>
    <xf numFmtId="0" fontId="20" fillId="34" borderId="0" xfId="54" applyFont="1" applyFill="1" applyBorder="1" applyAlignment="1">
      <alignment horizontal="center"/>
      <protection/>
    </xf>
    <xf numFmtId="1" fontId="20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18" fillId="33" borderId="15" xfId="54" applyFill="1" applyBorder="1" applyAlignment="1">
      <alignment horizontal="center"/>
      <protection/>
    </xf>
    <xf numFmtId="0" fontId="25" fillId="34" borderId="15" xfId="0" applyFont="1" applyFill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0" fontId="25" fillId="3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4" applyFont="1" applyFill="1" applyBorder="1" applyAlignment="1">
      <alignment horizontal="left"/>
      <protection/>
    </xf>
    <xf numFmtId="0" fontId="27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2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29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9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4" applyFont="1" applyAlignment="1">
      <alignment horizontal="left"/>
      <protection/>
    </xf>
    <xf numFmtId="0" fontId="30" fillId="0" borderId="0" xfId="54" applyFont="1" applyAlignment="1">
      <alignment horizontal="center"/>
      <protection/>
    </xf>
    <xf numFmtId="1" fontId="30" fillId="0" borderId="0" xfId="54" applyNumberFormat="1" applyFont="1" applyAlignment="1">
      <alignment horizontal="center"/>
      <protection/>
    </xf>
    <xf numFmtId="2" fontId="30" fillId="0" borderId="0" xfId="54" applyNumberFormat="1" applyFont="1" applyAlignment="1">
      <alignment horizontal="right"/>
      <protection/>
    </xf>
    <xf numFmtId="0" fontId="18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8" xfId="54" applyFont="1" applyBorder="1" applyAlignment="1">
      <alignment horizontal="left"/>
      <protection/>
    </xf>
    <xf numFmtId="0" fontId="34" fillId="0" borderId="19" xfId="54" applyFont="1" applyBorder="1" applyAlignment="1">
      <alignment horizontal="left"/>
      <protection/>
    </xf>
    <xf numFmtId="0" fontId="35" fillId="0" borderId="19" xfId="54" applyFont="1" applyBorder="1">
      <alignment/>
      <protection/>
    </xf>
    <xf numFmtId="0" fontId="35" fillId="0" borderId="19" xfId="54" applyFont="1" applyBorder="1" applyAlignment="1">
      <alignment horizontal="left"/>
      <protection/>
    </xf>
    <xf numFmtId="0" fontId="35" fillId="0" borderId="19" xfId="54" applyFont="1" applyBorder="1" applyAlignment="1">
      <alignment horizontal="center"/>
      <protection/>
    </xf>
    <xf numFmtId="1" fontId="35" fillId="0" borderId="19" xfId="54" applyNumberFormat="1" applyFont="1" applyBorder="1" applyAlignment="1">
      <alignment horizontal="center"/>
      <protection/>
    </xf>
    <xf numFmtId="0" fontId="33" fillId="0" borderId="19" xfId="54" applyFont="1" applyBorder="1">
      <alignment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51</xdr:row>
      <xdr:rowOff>47625</xdr:rowOff>
    </xdr:from>
    <xdr:to>
      <xdr:col>15</xdr:col>
      <xdr:colOff>390525</xdr:colOff>
      <xdr:row>54</xdr:row>
      <xdr:rowOff>28575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829675"/>
          <a:ext cx="6038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6e%20band%20kb%20uitslag%20voorronde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30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1.28515625" style="0" customWidth="1"/>
    <col min="9" max="9" width="2.8515625" style="0" customWidth="1"/>
    <col min="10" max="10" width="5.8515625" style="0" customWidth="1"/>
    <col min="11" max="11" width="6.00390625" style="34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30" customWidth="1"/>
    <col min="16" max="16" width="9.140625" style="0" customWidth="1"/>
    <col min="18" max="18" width="9.421875" style="0" bestFit="1" customWidth="1"/>
  </cols>
  <sheetData>
    <row r="1" spans="1:16" ht="15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 t="s">
        <v>1</v>
      </c>
      <c r="P1" s="5" t="s">
        <v>2</v>
      </c>
    </row>
    <row r="2" spans="1:16" ht="15">
      <c r="A2" s="6"/>
      <c r="B2" s="7"/>
      <c r="C2" s="8" t="s">
        <v>3</v>
      </c>
      <c r="D2" s="9"/>
      <c r="E2" s="10"/>
      <c r="F2" s="8"/>
      <c r="G2" s="11"/>
      <c r="H2" s="11"/>
      <c r="I2" s="11"/>
      <c r="J2" s="11"/>
      <c r="K2" s="12"/>
      <c r="L2" s="13"/>
      <c r="M2" s="14"/>
      <c r="N2" s="14"/>
      <c r="O2" s="15"/>
      <c r="P2" s="16"/>
    </row>
    <row r="3" spans="1:16" ht="15">
      <c r="A3" s="17"/>
      <c r="B3" s="18"/>
      <c r="C3" s="19"/>
      <c r="D3" s="20"/>
      <c r="E3" s="20"/>
      <c r="F3" s="21"/>
      <c r="G3" s="22"/>
      <c r="H3" s="22"/>
      <c r="I3" s="22"/>
      <c r="J3" s="22"/>
      <c r="K3" s="23"/>
      <c r="L3" s="22"/>
      <c r="M3" s="14"/>
      <c r="N3" s="14"/>
      <c r="O3" s="24"/>
      <c r="P3" s="25"/>
    </row>
    <row r="4" spans="1:16" ht="15.75" thickBot="1">
      <c r="A4" s="26"/>
      <c r="B4" s="27" t="s">
        <v>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3:6" ht="12.75" customHeight="1">
      <c r="C5" s="31" t="s">
        <v>5</v>
      </c>
      <c r="D5" s="32"/>
      <c r="E5" s="32"/>
      <c r="F5" s="33"/>
    </row>
    <row r="6" ht="6" customHeight="1"/>
    <row r="7" spans="1:16" ht="18.75">
      <c r="A7" s="35" t="s">
        <v>6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6.75" customHeight="1"/>
    <row r="9" spans="2:15" ht="11.25" customHeight="1">
      <c r="B9"/>
      <c r="C9" s="36" t="s">
        <v>7</v>
      </c>
      <c r="D9" s="36" t="s">
        <v>8</v>
      </c>
      <c r="E9" s="36"/>
      <c r="F9" s="36" t="s">
        <v>9</v>
      </c>
      <c r="G9" s="36"/>
      <c r="H9" s="36"/>
      <c r="I9" s="30"/>
      <c r="J9" s="36" t="s">
        <v>10</v>
      </c>
      <c r="K9" s="37" t="s">
        <v>11</v>
      </c>
      <c r="L9" s="36" t="s">
        <v>12</v>
      </c>
      <c r="M9" s="36" t="s">
        <v>13</v>
      </c>
      <c r="N9" s="36" t="s">
        <v>14</v>
      </c>
      <c r="O9" s="36" t="s">
        <v>15</v>
      </c>
    </row>
    <row r="10" spans="2:16" ht="15">
      <c r="B10" s="38">
        <f>B9+1</f>
        <v>1</v>
      </c>
      <c r="C10" s="39">
        <v>8513</v>
      </c>
      <c r="D10" s="40" t="str">
        <f>VLOOKUP(C10,'[1]LEDEN'!A:C,2,FALSE)</f>
        <v>DECOCK Johan</v>
      </c>
      <c r="E10" s="38"/>
      <c r="F10" s="41" t="str">
        <f>VLOOKUP(C10,'[1]LEDEN'!A:C,3,FALSE)</f>
        <v>K.GHOK</v>
      </c>
      <c r="G10" s="38"/>
      <c r="H10" s="38"/>
      <c r="I10" s="38"/>
      <c r="J10" s="41">
        <v>8</v>
      </c>
      <c r="K10" s="42">
        <v>80</v>
      </c>
      <c r="L10" s="41">
        <v>62</v>
      </c>
      <c r="M10" s="43">
        <f aca="true" t="shared" si="0" ref="M10:M20">IF(L10&lt;&gt;"",(K10/L10)-0.005,"")</f>
        <v>1.2853225806451614</v>
      </c>
      <c r="N10" s="41">
        <v>5</v>
      </c>
      <c r="O10" s="41" t="s">
        <v>16</v>
      </c>
      <c r="P10" s="38"/>
    </row>
    <row r="11" spans="2:16" ht="15">
      <c r="B11" s="38">
        <f>B10+1</f>
        <v>2</v>
      </c>
      <c r="C11" s="39">
        <v>8369</v>
      </c>
      <c r="D11" s="40" t="str">
        <f>VLOOKUP(C11,'[1]LEDEN'!A:C,2,FALSE)</f>
        <v>DELECLUYSE Maikel</v>
      </c>
      <c r="E11" s="38"/>
      <c r="F11" s="41" t="str">
        <f>VLOOKUP(C11,'[1]LEDEN'!A:C,3,FALSE)</f>
        <v>IBA</v>
      </c>
      <c r="G11" s="38"/>
      <c r="H11" s="38"/>
      <c r="I11" s="38"/>
      <c r="J11" s="41">
        <v>8</v>
      </c>
      <c r="K11" s="42">
        <v>80</v>
      </c>
      <c r="L11" s="41">
        <v>72</v>
      </c>
      <c r="M11" s="43">
        <f t="shared" si="0"/>
        <v>1.1061111111111113</v>
      </c>
      <c r="N11" s="41">
        <v>5</v>
      </c>
      <c r="O11" s="41" t="str">
        <f aca="true" t="shared" si="1" ref="O11:O20">IF(M11&lt;0.9,"OG",IF(AND(M11&gt;=0.9,M11&lt;1.3),"MG",IF(AND(M11&gt;=1.3,M11&lt;175),"PR",IF(AND(M11&gt;=1.75,M11&lt;2.5),"DPR",IF(AND(M11&gt;=2.5,M11&lt;3.5),"DRPR","")))))</f>
        <v>MG</v>
      </c>
      <c r="P11" s="38"/>
    </row>
    <row r="12" spans="2:16" ht="15">
      <c r="B12" s="38">
        <f aca="true" t="shared" si="2" ref="B12:B20">B11+1</f>
        <v>3</v>
      </c>
      <c r="C12" s="39">
        <v>8687</v>
      </c>
      <c r="D12" s="40" t="str">
        <f>VLOOKUP(C12,'[1]LEDEN'!A:C,2,FALSE)</f>
        <v>DESWARTE Willy</v>
      </c>
      <c r="E12" s="38"/>
      <c r="F12" s="41" t="str">
        <f>VLOOKUP(C12,'[1]LEDEN'!A:C,3,FALSE)</f>
        <v>WOH</v>
      </c>
      <c r="G12" s="38"/>
      <c r="H12" s="38"/>
      <c r="I12" s="38"/>
      <c r="J12" s="41">
        <v>5</v>
      </c>
      <c r="K12" s="42">
        <v>72</v>
      </c>
      <c r="L12" s="41">
        <v>75</v>
      </c>
      <c r="M12" s="43">
        <f t="shared" si="0"/>
        <v>0.955</v>
      </c>
      <c r="N12" s="41">
        <v>8</v>
      </c>
      <c r="O12" s="41" t="str">
        <f t="shared" si="1"/>
        <v>MG</v>
      </c>
      <c r="P12" s="38"/>
    </row>
    <row r="13" spans="2:16" ht="15">
      <c r="B13" s="38">
        <f t="shared" si="2"/>
        <v>4</v>
      </c>
      <c r="C13" s="39">
        <v>8873</v>
      </c>
      <c r="D13" s="40" t="str">
        <f>VLOOKUP(C13,'[1]LEDEN'!A:C,2,FALSE)</f>
        <v>DEVOS Claude</v>
      </c>
      <c r="E13" s="38"/>
      <c r="F13" s="41" t="str">
        <f>VLOOKUP(C13,'[1]LEDEN'!A:C,3,FALSE)</f>
        <v>WOH</v>
      </c>
      <c r="G13" s="38"/>
      <c r="H13" s="38"/>
      <c r="I13" s="38"/>
      <c r="J13" s="41">
        <v>4</v>
      </c>
      <c r="K13" s="42">
        <v>69</v>
      </c>
      <c r="L13" s="41">
        <v>61</v>
      </c>
      <c r="M13" s="43">
        <f t="shared" si="0"/>
        <v>1.1261475409836066</v>
      </c>
      <c r="N13" s="41">
        <v>11</v>
      </c>
      <c r="O13" s="41" t="str">
        <f t="shared" si="1"/>
        <v>MG</v>
      </c>
      <c r="P13" s="38"/>
    </row>
    <row r="14" spans="2:16" ht="15">
      <c r="B14" s="38">
        <f t="shared" si="2"/>
        <v>5</v>
      </c>
      <c r="C14" s="39">
        <v>8702</v>
      </c>
      <c r="D14" s="40" t="str">
        <f>VLOOKUP(C14,'[1]LEDEN'!A:C,2,FALSE)</f>
        <v>VAN DE VELDE August</v>
      </c>
      <c r="E14" s="38"/>
      <c r="F14" s="41" t="str">
        <f>VLOOKUP(C14,'[1]LEDEN'!A:C,3,FALSE)</f>
        <v>K.GHOK</v>
      </c>
      <c r="G14" s="38"/>
      <c r="H14" s="38"/>
      <c r="I14" s="38"/>
      <c r="J14" s="41">
        <v>4</v>
      </c>
      <c r="K14" s="42">
        <v>74</v>
      </c>
      <c r="L14" s="41">
        <v>79</v>
      </c>
      <c r="M14" s="43">
        <f t="shared" si="0"/>
        <v>0.9317088607594937</v>
      </c>
      <c r="N14" s="41">
        <v>5</v>
      </c>
      <c r="O14" s="41" t="str">
        <f t="shared" si="1"/>
        <v>MG</v>
      </c>
      <c r="P14" s="38"/>
    </row>
    <row r="15" spans="2:16" ht="15">
      <c r="B15" s="38">
        <f t="shared" si="2"/>
        <v>6</v>
      </c>
      <c r="C15" s="39">
        <v>9433</v>
      </c>
      <c r="D15" s="40" t="str">
        <f>VLOOKUP(C15,'[1]LEDEN'!A:C,2,FALSE)</f>
        <v>LATRUWE Nicolas</v>
      </c>
      <c r="E15" s="38"/>
      <c r="F15" s="41" t="str">
        <f>VLOOKUP(C15,'[1]LEDEN'!A:C,3,FALSE)</f>
        <v>WOH</v>
      </c>
      <c r="G15" s="38"/>
      <c r="H15" s="38"/>
      <c r="I15" s="38"/>
      <c r="J15" s="41">
        <v>6</v>
      </c>
      <c r="K15" s="42">
        <v>73</v>
      </c>
      <c r="L15" s="41">
        <v>87</v>
      </c>
      <c r="M15" s="43">
        <f t="shared" si="0"/>
        <v>0.8340804597701149</v>
      </c>
      <c r="N15" s="41">
        <v>6</v>
      </c>
      <c r="O15" s="41" t="str">
        <f t="shared" si="1"/>
        <v>OG</v>
      </c>
      <c r="P15" s="38"/>
    </row>
    <row r="16" spans="2:16" ht="15">
      <c r="B16" s="38">
        <f t="shared" si="2"/>
        <v>7</v>
      </c>
      <c r="C16" s="39">
        <v>4793</v>
      </c>
      <c r="D16" s="40" t="str">
        <f>VLOOKUP(C16,'[1]LEDEN'!A:C,2,FALSE)</f>
        <v>DETAVERNIER Hendrik</v>
      </c>
      <c r="E16" s="38"/>
      <c r="F16" s="41" t="str">
        <f>VLOOKUP(C16,'[1]LEDEN'!A:C,3,FALSE)</f>
        <v>K.GHOK</v>
      </c>
      <c r="G16" s="38"/>
      <c r="H16" s="38"/>
      <c r="I16" s="38"/>
      <c r="J16" s="41">
        <v>5</v>
      </c>
      <c r="K16" s="42">
        <v>67</v>
      </c>
      <c r="L16" s="41">
        <v>92</v>
      </c>
      <c r="M16" s="43">
        <f t="shared" si="0"/>
        <v>0.7232608695652174</v>
      </c>
      <c r="N16" s="41">
        <v>5</v>
      </c>
      <c r="O16" s="41" t="str">
        <f t="shared" si="1"/>
        <v>OG</v>
      </c>
      <c r="P16" s="38"/>
    </row>
    <row r="17" spans="2:16" ht="15">
      <c r="B17" s="38">
        <f t="shared" si="2"/>
        <v>8</v>
      </c>
      <c r="C17" s="39">
        <v>8874</v>
      </c>
      <c r="D17" s="40" t="str">
        <f>VLOOKUP(C17,'[1]LEDEN'!A:C,2,FALSE)</f>
        <v>DEBUSSCHERE Brecht</v>
      </c>
      <c r="E17" s="38"/>
      <c r="F17" s="41" t="str">
        <f>VLOOKUP(C17,'[1]LEDEN'!A:C,3,FALSE)</f>
        <v>WOH</v>
      </c>
      <c r="G17" s="38"/>
      <c r="H17" s="38"/>
      <c r="I17" s="38"/>
      <c r="J17" s="41">
        <v>2</v>
      </c>
      <c r="K17" s="42">
        <v>63</v>
      </c>
      <c r="L17" s="41">
        <v>76</v>
      </c>
      <c r="M17" s="43">
        <f t="shared" si="0"/>
        <v>0.8239473684210527</v>
      </c>
      <c r="N17" s="41">
        <v>5</v>
      </c>
      <c r="O17" s="41" t="str">
        <f t="shared" si="1"/>
        <v>OG</v>
      </c>
      <c r="P17" s="38"/>
    </row>
    <row r="18" spans="2:16" ht="15">
      <c r="B18" s="38">
        <f t="shared" si="2"/>
        <v>9</v>
      </c>
      <c r="C18" s="39">
        <v>4117</v>
      </c>
      <c r="D18" s="40" t="str">
        <f>VLOOKUP(C18,'[1]LEDEN'!A:C,2,FALSE)</f>
        <v>DE SMET Jean-Pierre</v>
      </c>
      <c r="E18" s="38"/>
      <c r="F18" s="41" t="str">
        <f>VLOOKUP(C18,'[1]LEDEN'!A:C,3,FALSE)</f>
        <v>RT</v>
      </c>
      <c r="G18" s="38"/>
      <c r="H18" s="38"/>
      <c r="I18" s="38"/>
      <c r="J18" s="41">
        <v>2</v>
      </c>
      <c r="K18" s="42">
        <v>53</v>
      </c>
      <c r="L18" s="41">
        <v>70</v>
      </c>
      <c r="M18" s="43">
        <f t="shared" si="0"/>
        <v>0.7521428571428571</v>
      </c>
      <c r="N18" s="41">
        <v>5</v>
      </c>
      <c r="O18" s="41" t="str">
        <f t="shared" si="1"/>
        <v>OG</v>
      </c>
      <c r="P18" s="38"/>
    </row>
    <row r="19" spans="2:16" ht="15">
      <c r="B19" s="38">
        <f t="shared" si="2"/>
        <v>10</v>
      </c>
      <c r="C19" s="39">
        <v>7689</v>
      </c>
      <c r="D19" s="40" t="str">
        <f>VLOOKUP(C19,'[1]LEDEN'!A:C,2,FALSE)</f>
        <v>BOSSAERT Dirk</v>
      </c>
      <c r="E19" s="38"/>
      <c r="F19" s="41" t="str">
        <f>VLOOKUP(C19,'[1]LEDEN'!A:C,3,FALSE)</f>
        <v>K.GHOK</v>
      </c>
      <c r="G19" s="38"/>
      <c r="H19" s="38"/>
      <c r="I19" s="38"/>
      <c r="J19" s="41">
        <v>0</v>
      </c>
      <c r="K19" s="42">
        <v>49</v>
      </c>
      <c r="L19" s="41">
        <v>75</v>
      </c>
      <c r="M19" s="43">
        <f t="shared" si="0"/>
        <v>0.6483333333333333</v>
      </c>
      <c r="N19" s="41">
        <v>6</v>
      </c>
      <c r="O19" s="41" t="str">
        <f t="shared" si="1"/>
        <v>OG</v>
      </c>
      <c r="P19" s="38"/>
    </row>
    <row r="20" spans="2:16" ht="15">
      <c r="B20" s="38">
        <f t="shared" si="2"/>
        <v>11</v>
      </c>
      <c r="C20" s="39">
        <v>4715</v>
      </c>
      <c r="D20" s="40" t="str">
        <f>VLOOKUP(C20,'[1]LEDEN'!A:C,2,FALSE)</f>
        <v>LAMPE Guy</v>
      </c>
      <c r="E20" s="38"/>
      <c r="F20" s="41" t="str">
        <f>VLOOKUP(C20,'[1]LEDEN'!A:C,3,FALSE)</f>
        <v>RT</v>
      </c>
      <c r="G20" s="38"/>
      <c r="H20" s="38"/>
      <c r="I20" s="38"/>
      <c r="J20" s="41">
        <v>0</v>
      </c>
      <c r="K20" s="42">
        <v>35</v>
      </c>
      <c r="L20" s="41">
        <v>95</v>
      </c>
      <c r="M20" s="43">
        <f t="shared" si="0"/>
        <v>0.3634210526315789</v>
      </c>
      <c r="N20" s="41">
        <v>3</v>
      </c>
      <c r="O20" s="41" t="str">
        <f t="shared" si="1"/>
        <v>OG</v>
      </c>
      <c r="P20" s="38"/>
    </row>
    <row r="21" spans="2:16" ht="15">
      <c r="B21" s="41"/>
      <c r="C21" s="38"/>
      <c r="D21" s="38"/>
      <c r="E21" s="38"/>
      <c r="F21" s="38"/>
      <c r="G21" s="38"/>
      <c r="H21" s="38"/>
      <c r="I21" s="38"/>
      <c r="J21" s="38"/>
      <c r="K21" s="44"/>
      <c r="L21" s="38"/>
      <c r="M21" s="38"/>
      <c r="N21" s="38"/>
      <c r="O21" s="41"/>
      <c r="P21" s="38"/>
    </row>
    <row r="22" spans="2:16" ht="23.25">
      <c r="B22" s="45" t="s">
        <v>17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2:16" ht="15">
      <c r="B23" s="46" t="s">
        <v>18</v>
      </c>
      <c r="C23" s="38"/>
      <c r="D23" s="47"/>
      <c r="E23" s="38"/>
      <c r="F23" s="38"/>
      <c r="G23" s="38"/>
      <c r="H23" s="38"/>
      <c r="I23" s="38"/>
      <c r="J23" s="38"/>
      <c r="K23" s="44"/>
      <c r="L23" s="38"/>
      <c r="M23" s="38"/>
      <c r="N23" s="38"/>
      <c r="O23" s="38"/>
      <c r="P23" s="41"/>
    </row>
    <row r="24" spans="2:16" ht="15">
      <c r="B24" s="38">
        <v>1</v>
      </c>
      <c r="C24" s="39">
        <v>8513</v>
      </c>
      <c r="D24" s="40" t="str">
        <f>VLOOKUP(C24,'[1]LEDEN'!A:C,2,FALSE)</f>
        <v>DECOCK Johan</v>
      </c>
      <c r="E24" s="38"/>
      <c r="F24" s="41" t="str">
        <f>VLOOKUP(C24,'[1]LEDEN'!A:C,3,FALSE)</f>
        <v>K.GHOK</v>
      </c>
      <c r="G24" s="38"/>
      <c r="H24" s="48" t="s">
        <v>19</v>
      </c>
      <c r="I24" s="38"/>
      <c r="J24" s="38"/>
      <c r="K24" s="44"/>
      <c r="L24" s="38"/>
      <c r="M24" s="38"/>
      <c r="N24" s="38"/>
      <c r="O24" s="38"/>
      <c r="P24" s="41"/>
    </row>
    <row r="25" spans="2:16" ht="15">
      <c r="B25" s="38">
        <v>2</v>
      </c>
      <c r="C25" s="41">
        <v>8873</v>
      </c>
      <c r="D25" s="40" t="str">
        <f>VLOOKUP(C25,'[1]LEDEN'!A:C,2,FALSE)</f>
        <v>DEVOS Claude</v>
      </c>
      <c r="E25" s="38"/>
      <c r="F25" s="41" t="str">
        <f>VLOOKUP(C25,'[1]LEDEN'!A:C,3,FALSE)</f>
        <v>WOH</v>
      </c>
      <c r="G25" s="38"/>
      <c r="H25" s="48" t="s">
        <v>20</v>
      </c>
      <c r="I25" s="38"/>
      <c r="J25" s="38"/>
      <c r="K25" s="44"/>
      <c r="L25" s="38"/>
      <c r="M25" s="38"/>
      <c r="N25" s="38"/>
      <c r="O25" s="38"/>
      <c r="P25" s="41"/>
    </row>
    <row r="26" spans="2:16" ht="15">
      <c r="B26" s="38">
        <v>3</v>
      </c>
      <c r="C26" s="41">
        <v>8369</v>
      </c>
      <c r="D26" s="40" t="str">
        <f>VLOOKUP(C26,'[1]LEDEN'!A:C,2,FALSE)</f>
        <v>DELECLUYSE Maikel</v>
      </c>
      <c r="E26" s="38"/>
      <c r="F26" s="41" t="str">
        <f>VLOOKUP(C26,'[1]LEDEN'!A:C,3,FALSE)</f>
        <v>IBA</v>
      </c>
      <c r="G26" s="38"/>
      <c r="H26" s="48" t="s">
        <v>21</v>
      </c>
      <c r="I26" s="38"/>
      <c r="J26" s="38"/>
      <c r="K26" s="44"/>
      <c r="L26" s="38"/>
      <c r="M26" s="38"/>
      <c r="N26" s="38"/>
      <c r="O26" s="38"/>
      <c r="P26" s="41"/>
    </row>
    <row r="27" spans="2:16" ht="15">
      <c r="B27" s="38">
        <v>4</v>
      </c>
      <c r="C27" s="41">
        <v>8687</v>
      </c>
      <c r="D27" s="40" t="str">
        <f>VLOOKUP(C27,'[1]LEDEN'!A:C,2,FALSE)</f>
        <v>DESWARTE Willy</v>
      </c>
      <c r="E27" s="38"/>
      <c r="F27" s="41" t="str">
        <f>VLOOKUP(C27,'[1]LEDEN'!A:C,3,FALSE)</f>
        <v>WOH</v>
      </c>
      <c r="G27" s="38"/>
      <c r="H27" s="48" t="s">
        <v>22</v>
      </c>
      <c r="I27" s="38"/>
      <c r="J27" s="38"/>
      <c r="K27" s="44"/>
      <c r="L27" s="38"/>
      <c r="M27" s="38"/>
      <c r="N27" s="38"/>
      <c r="O27" s="38"/>
      <c r="P27" s="41"/>
    </row>
    <row r="28" spans="2:16" ht="15">
      <c r="B28"/>
      <c r="C28" s="30"/>
      <c r="O28"/>
      <c r="P28" s="30"/>
    </row>
    <row r="29" spans="2:16" ht="15">
      <c r="B29" s="49" t="s">
        <v>23</v>
      </c>
      <c r="C29" s="30"/>
      <c r="E29" s="50">
        <v>20</v>
      </c>
      <c r="O29"/>
      <c r="P29" s="30"/>
    </row>
    <row r="30" spans="2:16" ht="6.75" customHeight="1">
      <c r="B30"/>
      <c r="C30" s="30"/>
      <c r="O30"/>
      <c r="P30" s="30"/>
    </row>
    <row r="31" spans="2:16" ht="15">
      <c r="B31" s="50" t="s">
        <v>24</v>
      </c>
      <c r="C31" s="30"/>
      <c r="E31" s="51" t="s">
        <v>25</v>
      </c>
      <c r="F31" s="52"/>
      <c r="G31" s="53"/>
      <c r="H31" s="53"/>
      <c r="I31" s="53"/>
      <c r="J31" s="53"/>
      <c r="K31" s="54"/>
      <c r="M31" s="55">
        <v>0.9</v>
      </c>
      <c r="O31"/>
      <c r="P31" s="30"/>
    </row>
    <row r="32" spans="5:13" ht="15">
      <c r="E32" s="56" t="s">
        <v>26</v>
      </c>
      <c r="M32" s="55">
        <v>0.9</v>
      </c>
    </row>
    <row r="33" ht="6" customHeight="1"/>
    <row r="34" spans="2:5" ht="15">
      <c r="B34" s="49" t="s">
        <v>27</v>
      </c>
      <c r="E34" t="s">
        <v>28</v>
      </c>
    </row>
    <row r="35" ht="6" customHeight="1"/>
    <row r="36" spans="2:16" ht="15">
      <c r="B36" s="57" t="s">
        <v>29</v>
      </c>
      <c r="C36" s="58"/>
      <c r="D36" s="59"/>
      <c r="E36" s="59"/>
      <c r="F36" s="60"/>
      <c r="G36" s="61"/>
      <c r="H36" s="61"/>
      <c r="I36" s="61"/>
      <c r="J36" s="61"/>
      <c r="K36" s="62"/>
      <c r="L36" s="61"/>
      <c r="M36" s="59"/>
      <c r="N36" s="58"/>
      <c r="O36" s="63"/>
      <c r="P36" s="58"/>
    </row>
    <row r="37" spans="2:16" ht="6" customHeight="1">
      <c r="B37" s="61"/>
      <c r="C37" s="64"/>
      <c r="D37" s="59"/>
      <c r="E37" s="58"/>
      <c r="F37" s="58"/>
      <c r="G37" s="58"/>
      <c r="H37" s="58"/>
      <c r="I37" s="58"/>
      <c r="J37" s="58"/>
      <c r="K37" s="65"/>
      <c r="L37" s="58"/>
      <c r="M37" s="58"/>
      <c r="N37" s="58"/>
      <c r="O37" s="63"/>
      <c r="P37" s="58"/>
    </row>
    <row r="38" spans="2:16" ht="15">
      <c r="B38" s="66" t="s">
        <v>30</v>
      </c>
      <c r="C38" s="58"/>
      <c r="D38" s="58"/>
      <c r="E38" s="66"/>
      <c r="F38" s="66" t="s">
        <v>31</v>
      </c>
      <c r="G38" s="67"/>
      <c r="H38" s="66"/>
      <c r="I38" s="68"/>
      <c r="J38" s="68"/>
      <c r="K38" s="69"/>
      <c r="L38" s="66" t="s">
        <v>32</v>
      </c>
      <c r="M38" s="68"/>
      <c r="N38" s="66"/>
      <c r="O38" s="59"/>
      <c r="P38" s="58"/>
    </row>
    <row r="39" spans="2:16" ht="6" customHeight="1">
      <c r="B39" s="61"/>
      <c r="C39" s="58"/>
      <c r="D39" s="58"/>
      <c r="E39" s="66"/>
      <c r="F39" s="67"/>
      <c r="G39" s="67"/>
      <c r="H39" s="66"/>
      <c r="I39" s="68"/>
      <c r="J39" s="68"/>
      <c r="K39" s="69"/>
      <c r="L39" s="66"/>
      <c r="M39" s="68"/>
      <c r="N39" s="66"/>
      <c r="O39" s="59"/>
      <c r="P39" s="58"/>
    </row>
    <row r="40" spans="2:16" ht="15">
      <c r="B40" s="66" t="s">
        <v>33</v>
      </c>
      <c r="C40" s="66"/>
      <c r="D40" s="59"/>
      <c r="E40" s="59"/>
      <c r="F40" s="60"/>
      <c r="G40" s="61"/>
      <c r="H40" s="61"/>
      <c r="I40" s="61"/>
      <c r="J40" s="61"/>
      <c r="K40" s="62"/>
      <c r="L40" s="60"/>
      <c r="M40" s="59"/>
      <c r="N40" s="58"/>
      <c r="O40" s="63"/>
      <c r="P40" s="58"/>
    </row>
    <row r="41" spans="2:16" ht="15">
      <c r="B41" s="66" t="s">
        <v>34</v>
      </c>
      <c r="C41" s="66"/>
      <c r="D41" s="59"/>
      <c r="E41" s="59"/>
      <c r="F41" s="60"/>
      <c r="G41" s="61"/>
      <c r="H41" s="61"/>
      <c r="I41" s="61"/>
      <c r="J41" s="61"/>
      <c r="K41" s="62"/>
      <c r="L41" s="60"/>
      <c r="M41" s="59"/>
      <c r="N41" s="58"/>
      <c r="O41" s="63"/>
      <c r="P41" s="58"/>
    </row>
    <row r="42" spans="2:16" ht="6" customHeight="1">
      <c r="B42" s="70"/>
      <c r="C42" s="71"/>
      <c r="D42" s="72"/>
      <c r="E42" s="72"/>
      <c r="F42" s="73"/>
      <c r="G42" s="74"/>
      <c r="H42" s="74"/>
      <c r="I42" s="74"/>
      <c r="J42" s="74"/>
      <c r="K42" s="75"/>
      <c r="L42" s="73"/>
      <c r="M42" s="76"/>
      <c r="N42" s="77"/>
      <c r="O42" s="78"/>
      <c r="P42" s="77"/>
    </row>
    <row r="43" spans="2:16" ht="15">
      <c r="B43" s="79" t="s">
        <v>35</v>
      </c>
      <c r="C43" s="80"/>
      <c r="D43" s="81"/>
      <c r="E43" s="81"/>
      <c r="F43" s="82"/>
      <c r="G43" s="83"/>
      <c r="H43" s="83"/>
      <c r="I43" s="83"/>
      <c r="J43" s="83"/>
      <c r="K43" s="84"/>
      <c r="L43" s="82"/>
      <c r="M43" s="85"/>
      <c r="N43" s="86"/>
      <c r="O43" s="87"/>
      <c r="P43" s="88"/>
    </row>
    <row r="44" spans="2:16" ht="15">
      <c r="B44" s="89" t="s">
        <v>36</v>
      </c>
      <c r="C44" s="90"/>
      <c r="D44" s="90"/>
      <c r="E44" s="90"/>
      <c r="F44" s="90"/>
      <c r="G44" s="90"/>
      <c r="H44" s="90"/>
      <c r="I44" s="90"/>
      <c r="J44" s="90"/>
      <c r="K44" s="91"/>
      <c r="L44" s="90"/>
      <c r="M44" s="90"/>
      <c r="N44" s="90"/>
      <c r="O44" s="92"/>
      <c r="P44" s="93"/>
    </row>
    <row r="45" spans="2:16" ht="5.25" customHeight="1">
      <c r="B45" s="63"/>
      <c r="C45" s="58"/>
      <c r="D45" s="58"/>
      <c r="E45" s="58"/>
      <c r="F45" s="58"/>
      <c r="G45" s="58"/>
      <c r="H45" s="58"/>
      <c r="I45" s="58"/>
      <c r="J45" s="58"/>
      <c r="K45" s="65"/>
      <c r="L45" s="58"/>
      <c r="M45" s="58"/>
      <c r="N45" s="58"/>
      <c r="O45" s="63"/>
      <c r="P45" s="58"/>
    </row>
    <row r="46" spans="2:16" ht="15">
      <c r="B46" s="94" t="s">
        <v>37</v>
      </c>
      <c r="C46" s="58"/>
      <c r="D46" s="58"/>
      <c r="E46" s="58"/>
      <c r="F46" s="58"/>
      <c r="G46" s="58"/>
      <c r="H46" s="58"/>
      <c r="I46" s="58"/>
      <c r="J46" s="94"/>
      <c r="K46" s="94"/>
      <c r="L46" s="58"/>
      <c r="M46" s="58"/>
      <c r="N46" s="58"/>
      <c r="O46" s="63"/>
      <c r="P46" s="58"/>
    </row>
    <row r="47" spans="2:16" ht="15">
      <c r="B47" s="94" t="s">
        <v>38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ht="15">
      <c r="K48"/>
    </row>
    <row r="49" ht="15">
      <c r="K49"/>
    </row>
    <row r="50" ht="15">
      <c r="K50"/>
    </row>
    <row r="51" ht="15">
      <c r="K51"/>
    </row>
    <row r="52" ht="15">
      <c r="K52"/>
    </row>
    <row r="53" ht="15">
      <c r="K53"/>
    </row>
    <row r="54" ht="15"/>
  </sheetData>
  <sheetProtection/>
  <mergeCells count="5">
    <mergeCell ref="C1:N1"/>
    <mergeCell ref="O2:P2"/>
    <mergeCell ref="B4:P4"/>
    <mergeCell ref="A7:P7"/>
    <mergeCell ref="B22:P2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2013-12-03T19:33:52Z</dcterms:created>
  <dcterms:modified xsi:type="dcterms:W3CDTF">2013-12-03T19:34:49Z</dcterms:modified>
  <cp:category/>
  <cp:version/>
  <cp:contentType/>
  <cp:contentStatus/>
</cp:coreProperties>
</file>