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<sst xmlns="http://schemas.openxmlformats.org/spreadsheetml/2006/main" count="42" uniqueCount="41">
  <si>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GEWEST BEIDE - VLAANDEREN</t>
  </si>
  <si>
    <t>sportjaar :</t>
  </si>
  <si>
    <t>2013-2014</t>
  </si>
  <si>
    <t>DISTRICT :  ZUIDWESTVLAANDEREN</t>
  </si>
  <si>
    <t>KAMPIOENSCHAP VAN BELGIE : 3° BANDSTOTEN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</si>
  <si>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</si>
  <si>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</si>
  <si>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</si>
  <si>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</si>
  <si>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</si>
  <si>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</si>
  <si>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</si>
  <si>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</si>
  <si>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</si>
  <si>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</si>
  <si>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</si>
  <si>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3° BANDSTOTEN M.B.</t>
  </si>
  <si>
    <t>* DEELNEMERS</t>
  </si>
  <si>
    <t>KK</t>
  </si>
  <si>
    <t xml:space="preserve">Al deze wedstrijden worden gespeeld in </t>
  </si>
  <si>
    <t>K.GHOK</t>
  </si>
  <si>
    <t>KBC DOS Roeselare, Ardooiesteenweg 50 te Roeselare</t>
  </si>
  <si>
    <t>DOS</t>
  </si>
  <si>
    <t>Tel.: 051/24.79.74.</t>
  </si>
  <si>
    <t>zaterdag 28 december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</si>
  <si>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</si>
  <si>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</si>
  <si>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</si>
  <si>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</si>
  <si>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</si>
  <si>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en 3-4,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</si>
  <si>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</si>
  <si>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</si>
  <si>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</si>
  <si>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</si>
  <si>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22 &amp; 23 februari 2014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</si>
  <si>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</si>
  <si>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</si>
  <si>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</si>
  <si>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 december 2013</t>
  </si>
  <si>
    <t>uiterste speeldatum : zondag 29 december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</si>
</sst>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47</xdr:row>
      <xdr:rowOff>28575</xdr:rowOff>
    </xdr:from>
    <xdr:to>
      <xdr:col>15</xdr:col>
      <xdr:colOff>190500</xdr:colOff>
      <xdr:row>50</xdr:row>
      <xdr:rowOff>9525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848725"/>
          <a:ext cx="5934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4768</v>
      </c>
      <c r="D10" s="35" t="str">
        <f>VLOOKUP(C10,'[1]LEDEN'!A:B,2,FALSE)</f>
        <v>DEDIER Georges</v>
      </c>
      <c r="F10" s="28" t="str">
        <f>VLOOKUP(C10,'[1]LEDEN'!A:C,3,FALSE)</f>
        <v>DOS</v>
      </c>
      <c r="J10" s="28">
        <v>6</v>
      </c>
      <c r="K10" s="28">
        <v>159</v>
      </c>
      <c r="L10" s="28">
        <v>96</v>
      </c>
      <c r="M10" s="36">
        <f aca="true" t="shared" si="0" ref="M10:M19">IF(L10&lt;&gt;"",(K10/L10)-0.005,"")</f>
        <v>1.65125</v>
      </c>
      <c r="N10" s="28">
        <v>11</v>
      </c>
      <c r="O10" s="28" t="str">
        <f>IF(M10&lt;1.5,"OG",IF(AND(M10&gt;=1.5,M10&lt;2.1),"MG",IF(AND(M10&gt;=2.1,M10&lt;3),"PR",IF(AND(M10&gt;=3,M10&lt;4.2),"DPR",IF(M10&gt;=6,"DRPR","")))))</f>
        <v>MG</v>
      </c>
    </row>
    <row r="11" spans="2:16" ht="15">
      <c r="B11" s="37">
        <f>B10+1</f>
        <v>2</v>
      </c>
      <c r="C11" s="38">
        <v>7538</v>
      </c>
      <c r="D11" s="39" t="str">
        <f>VLOOKUP(C11,'[1]LEDEN'!A:B,2,FALSE)</f>
        <v>WERBROUCK Geert</v>
      </c>
      <c r="E11" s="37"/>
      <c r="F11" s="40" t="str">
        <f>VLOOKUP(C11,'[1]LEDEN'!A:C,3,FALSE)</f>
        <v>K.GHOK</v>
      </c>
      <c r="G11" s="37"/>
      <c r="H11" s="37"/>
      <c r="I11" s="37"/>
      <c r="J11" s="40">
        <v>5</v>
      </c>
      <c r="K11" s="40">
        <v>135</v>
      </c>
      <c r="L11" s="40">
        <v>78</v>
      </c>
      <c r="M11" s="36">
        <f t="shared" si="0"/>
        <v>1.725769230769231</v>
      </c>
      <c r="N11" s="40">
        <v>9</v>
      </c>
      <c r="O11" s="40" t="str">
        <f aca="true" t="shared" si="1" ref="O11:O19">IF(M11&lt;1.5,"OG",IF(AND(M11&gt;=1.5,M11&lt;2.1),"MG",IF(AND(M11&gt;=2.1,M11&lt;3),"PR",IF(AND(M11&gt;=3,M11&lt;4.2),"DPR",IF(M11&gt;=6,"DRPR","")))))</f>
        <v>MG</v>
      </c>
      <c r="P11" s="37"/>
    </row>
    <row r="12" spans="2:16" ht="15">
      <c r="B12" s="37">
        <f aca="true" t="shared" si="2" ref="B12:B19">B11+1</f>
        <v>3</v>
      </c>
      <c r="C12" s="38">
        <v>9078</v>
      </c>
      <c r="D12" s="39" t="str">
        <f>VLOOKUP(C12,'[1]LEDEN'!A:B,2,FALSE)</f>
        <v>BEKAERT Bernhard</v>
      </c>
      <c r="E12" s="37"/>
      <c r="F12" s="40" t="str">
        <f>VLOOKUP(C12,'[1]LEDEN'!A:C,3,FALSE)</f>
        <v>KK</v>
      </c>
      <c r="G12" s="37"/>
      <c r="H12" s="37"/>
      <c r="I12" s="37"/>
      <c r="J12" s="40">
        <v>4</v>
      </c>
      <c r="K12" s="40">
        <v>141</v>
      </c>
      <c r="L12" s="40">
        <v>78</v>
      </c>
      <c r="M12" s="36">
        <f t="shared" si="0"/>
        <v>1.8026923076923078</v>
      </c>
      <c r="N12" s="40">
        <v>10</v>
      </c>
      <c r="O12" s="40" t="str">
        <f t="shared" si="1"/>
        <v>MG</v>
      </c>
      <c r="P12" s="37"/>
    </row>
    <row r="13" spans="2:16" ht="15">
      <c r="B13" s="37">
        <f t="shared" si="2"/>
        <v>4</v>
      </c>
      <c r="C13" s="38">
        <v>4776</v>
      </c>
      <c r="D13" s="39" t="str">
        <f>VLOOKUP(C13,'[1]LEDEN'!A:B,2,FALSE)</f>
        <v>HOUTHAEVE Jean-Marie</v>
      </c>
      <c r="E13" s="37"/>
      <c r="F13" s="40" t="str">
        <f>VLOOKUP(C13,'[1]LEDEN'!A:C,3,FALSE)</f>
        <v>DOS</v>
      </c>
      <c r="G13" s="37"/>
      <c r="H13" s="37"/>
      <c r="I13" s="37"/>
      <c r="J13" s="40">
        <v>4</v>
      </c>
      <c r="K13" s="40">
        <v>148</v>
      </c>
      <c r="L13" s="40">
        <v>91</v>
      </c>
      <c r="M13" s="36">
        <f t="shared" si="0"/>
        <v>1.6213736263736265</v>
      </c>
      <c r="N13" s="40">
        <v>9</v>
      </c>
      <c r="O13" s="40" t="str">
        <f t="shared" si="1"/>
        <v>MG</v>
      </c>
      <c r="P13" s="37"/>
    </row>
    <row r="14" spans="2:16" ht="15">
      <c r="B14" s="37">
        <f t="shared" si="2"/>
        <v>5</v>
      </c>
      <c r="C14" s="38">
        <v>6730</v>
      </c>
      <c r="D14" s="39" t="str">
        <f>VLOOKUP(C14,'[1]LEDEN'!A:B,2,FALSE)</f>
        <v>DENOULET Johan</v>
      </c>
      <c r="E14" s="37"/>
      <c r="F14" s="40" t="str">
        <f>VLOOKUP(C14,'[1]LEDEN'!A:C,3,FALSE)</f>
        <v>KK</v>
      </c>
      <c r="G14" s="37"/>
      <c r="H14" s="37"/>
      <c r="I14" s="37"/>
      <c r="J14" s="40">
        <v>8</v>
      </c>
      <c r="K14" s="40">
        <v>160</v>
      </c>
      <c r="L14" s="40">
        <v>107</v>
      </c>
      <c r="M14" s="36">
        <f t="shared" si="0"/>
        <v>1.4903271028037384</v>
      </c>
      <c r="N14" s="40">
        <v>8</v>
      </c>
      <c r="O14" s="40" t="str">
        <f t="shared" si="1"/>
        <v>OG</v>
      </c>
      <c r="P14" s="37"/>
    </row>
    <row r="15" spans="2:16" ht="15">
      <c r="B15" s="37">
        <f t="shared" si="2"/>
        <v>6</v>
      </c>
      <c r="C15" s="38">
        <v>4799</v>
      </c>
      <c r="D15" s="39" t="str">
        <f>VLOOKUP(C15,'[1]LEDEN'!A:B,2,FALSE)</f>
        <v>VERCOUILLIE José</v>
      </c>
      <c r="E15" s="37"/>
      <c r="F15" s="40" t="str">
        <f>VLOOKUP(C15,'[1]LEDEN'!A:C,3,FALSE)</f>
        <v>KK</v>
      </c>
      <c r="G15" s="37"/>
      <c r="H15" s="37"/>
      <c r="I15" s="37"/>
      <c r="J15" s="40">
        <v>4</v>
      </c>
      <c r="K15" s="40">
        <v>106</v>
      </c>
      <c r="L15" s="40">
        <v>91</v>
      </c>
      <c r="M15" s="36">
        <f t="shared" si="0"/>
        <v>1.159835164835165</v>
      </c>
      <c r="N15" s="40">
        <v>8</v>
      </c>
      <c r="O15" s="40" t="str">
        <f t="shared" si="1"/>
        <v>OG</v>
      </c>
      <c r="P15" s="37"/>
    </row>
    <row r="16" spans="2:16" ht="15">
      <c r="B16" s="37">
        <f t="shared" si="2"/>
        <v>7</v>
      </c>
      <c r="C16" s="38">
        <v>4778</v>
      </c>
      <c r="D16" s="39" t="str">
        <f>VLOOKUP(C16,'[1]LEDEN'!A:B,2,FALSE)</f>
        <v>LEYN Philippe</v>
      </c>
      <c r="E16" s="37"/>
      <c r="F16" s="40" t="str">
        <f>VLOOKUP(C16,'[1]LEDEN'!A:C,3,FALSE)</f>
        <v>DOS</v>
      </c>
      <c r="G16" s="37"/>
      <c r="H16" s="37"/>
      <c r="I16" s="37"/>
      <c r="J16" s="40">
        <v>4</v>
      </c>
      <c r="K16" s="40">
        <v>125</v>
      </c>
      <c r="L16" s="40">
        <v>110</v>
      </c>
      <c r="M16" s="36">
        <f t="shared" si="0"/>
        <v>1.1313636363636366</v>
      </c>
      <c r="N16" s="40">
        <v>7</v>
      </c>
      <c r="O16" s="40" t="str">
        <f t="shared" si="1"/>
        <v>OG</v>
      </c>
      <c r="P16" s="37"/>
    </row>
    <row r="17" spans="2:16" ht="15">
      <c r="B17" s="37">
        <f t="shared" si="2"/>
        <v>8</v>
      </c>
      <c r="C17" s="38">
        <v>4791</v>
      </c>
      <c r="D17" s="39" t="str">
        <f>VLOOKUP(C17,'[1]LEDEN'!A:B,2,FALSE)</f>
        <v>DE MOOR Willy</v>
      </c>
      <c r="E17" s="37"/>
      <c r="F17" s="40" t="str">
        <f>VLOOKUP(C17,'[1]LEDEN'!A:C,3,FALSE)</f>
        <v>K.GHOK</v>
      </c>
      <c r="G17" s="37"/>
      <c r="H17" s="37"/>
      <c r="I17" s="37"/>
      <c r="J17" s="40">
        <v>3</v>
      </c>
      <c r="K17" s="40">
        <v>145</v>
      </c>
      <c r="L17" s="40">
        <v>104</v>
      </c>
      <c r="M17" s="36">
        <f t="shared" si="0"/>
        <v>1.3892307692307693</v>
      </c>
      <c r="N17" s="40">
        <v>10</v>
      </c>
      <c r="O17" s="40" t="str">
        <f t="shared" si="1"/>
        <v>OG</v>
      </c>
      <c r="P17" s="37"/>
    </row>
    <row r="18" spans="2:16" ht="15">
      <c r="B18" s="37">
        <f t="shared" si="2"/>
        <v>9</v>
      </c>
      <c r="C18" s="38">
        <v>7821</v>
      </c>
      <c r="D18" s="39" t="str">
        <f>VLOOKUP(C18,'[1]LEDEN'!A:B,2,FALSE)</f>
        <v>VROMANT Marc</v>
      </c>
      <c r="E18" s="37"/>
      <c r="F18" s="40" t="str">
        <f>VLOOKUP(C18,'[1]LEDEN'!A:C,3,FALSE)</f>
        <v>K.GHOK</v>
      </c>
      <c r="G18" s="37"/>
      <c r="H18" s="37"/>
      <c r="I18" s="37"/>
      <c r="J18" s="40">
        <v>1</v>
      </c>
      <c r="K18" s="40">
        <v>134</v>
      </c>
      <c r="L18" s="40">
        <v>102</v>
      </c>
      <c r="M18" s="36">
        <f t="shared" si="0"/>
        <v>1.3087254901960785</v>
      </c>
      <c r="N18" s="40">
        <v>8</v>
      </c>
      <c r="O18" s="40" t="str">
        <f t="shared" si="1"/>
        <v>OG</v>
      </c>
      <c r="P18" s="37"/>
    </row>
    <row r="19" spans="2:16" ht="15">
      <c r="B19" s="37">
        <f t="shared" si="2"/>
        <v>10</v>
      </c>
      <c r="C19" s="38">
        <v>7308</v>
      </c>
      <c r="D19" s="39" t="str">
        <f>VLOOKUP(C19,'[1]LEDEN'!A:B,2,FALSE)</f>
        <v>CLAUS Gino</v>
      </c>
      <c r="E19" s="37"/>
      <c r="F19" s="40" t="str">
        <f>VLOOKUP(C19,'[1]LEDEN'!A:C,3,FALSE)</f>
        <v>K.GHOK</v>
      </c>
      <c r="G19" s="37"/>
      <c r="H19" s="37"/>
      <c r="I19" s="37"/>
      <c r="J19" s="40">
        <v>1</v>
      </c>
      <c r="K19" s="40">
        <v>132</v>
      </c>
      <c r="L19" s="40">
        <v>105</v>
      </c>
      <c r="M19" s="36">
        <f t="shared" si="0"/>
        <v>1.2521428571428572</v>
      </c>
      <c r="N19" s="40">
        <v>12</v>
      </c>
      <c r="O19" s="40" t="str">
        <f t="shared" si="1"/>
        <v>OG</v>
      </c>
      <c r="P19" s="37"/>
    </row>
    <row r="20" spans="2:16" ht="15">
      <c r="B20" s="4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0"/>
      <c r="P20" s="37"/>
    </row>
    <row r="21" spans="2:16" ht="23.25">
      <c r="B21" s="41" t="s">
        <v>16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2:16" ht="15">
      <c r="B22" s="42" t="s">
        <v>17</v>
      </c>
      <c r="C22" s="37"/>
      <c r="D22" s="4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40"/>
    </row>
    <row r="23" spans="2:16" ht="15">
      <c r="B23" s="37">
        <v>1</v>
      </c>
      <c r="C23" s="38">
        <v>9078</v>
      </c>
      <c r="D23" s="39" t="str">
        <f>VLOOKUP(C23,'[1]LEDEN'!A:B,2,FALSE)</f>
        <v>BEKAERT Bernhard</v>
      </c>
      <c r="E23" s="37"/>
      <c r="F23" s="40" t="s">
        <v>18</v>
      </c>
      <c r="G23" s="37"/>
      <c r="H23" s="44" t="s">
        <v>19</v>
      </c>
      <c r="I23" s="37"/>
      <c r="J23" s="37"/>
      <c r="K23" s="37"/>
      <c r="L23" s="37"/>
      <c r="M23" s="37"/>
      <c r="N23" s="37"/>
      <c r="O23" s="37"/>
      <c r="P23" s="40"/>
    </row>
    <row r="24" spans="2:16" ht="15">
      <c r="B24" s="37">
        <v>2</v>
      </c>
      <c r="C24" s="40">
        <v>7538</v>
      </c>
      <c r="D24" s="39" t="str">
        <f>VLOOKUP(C24,'[1]LEDEN'!A:B,2,FALSE)</f>
        <v>WERBROUCK Geert</v>
      </c>
      <c r="E24" s="37"/>
      <c r="F24" s="40" t="s">
        <v>20</v>
      </c>
      <c r="G24" s="37"/>
      <c r="H24" s="44" t="s">
        <v>21</v>
      </c>
      <c r="I24" s="37"/>
      <c r="J24" s="37"/>
      <c r="K24" s="37"/>
      <c r="L24" s="37"/>
      <c r="M24" s="37"/>
      <c r="N24" s="37"/>
      <c r="O24" s="37"/>
      <c r="P24" s="40"/>
    </row>
    <row r="25" spans="2:16" ht="15">
      <c r="B25" s="37">
        <v>3</v>
      </c>
      <c r="C25" s="40">
        <v>4768</v>
      </c>
      <c r="D25" s="39" t="str">
        <f>VLOOKUP(C25,'[1]LEDEN'!A:B,2,FALSE)</f>
        <v>DEDIER Georges</v>
      </c>
      <c r="E25" s="37"/>
      <c r="F25" s="40" t="s">
        <v>22</v>
      </c>
      <c r="G25" s="37"/>
      <c r="H25" s="44" t="s">
        <v>23</v>
      </c>
      <c r="I25" s="37"/>
      <c r="J25" s="37"/>
      <c r="K25" s="37"/>
      <c r="L25" s="37"/>
      <c r="M25" s="37"/>
      <c r="N25" s="37"/>
      <c r="O25" s="37"/>
      <c r="P25" s="40"/>
    </row>
    <row r="26" spans="2:16" ht="15">
      <c r="B26" s="37">
        <v>4</v>
      </c>
      <c r="C26" s="40">
        <v>4776</v>
      </c>
      <c r="D26" s="39" t="str">
        <f>VLOOKUP(C26,'[1]LEDEN'!A:B,2,FALSE)</f>
        <v>HOUTHAEVE Jean-Marie</v>
      </c>
      <c r="E26" s="37"/>
      <c r="F26" s="40" t="s">
        <v>22</v>
      </c>
      <c r="G26" s="37"/>
      <c r="H26" s="44" t="s">
        <v>24</v>
      </c>
      <c r="I26" s="37"/>
      <c r="J26" s="37"/>
      <c r="K26" s="37"/>
      <c r="L26" s="37"/>
      <c r="M26" s="37"/>
      <c r="N26" s="37"/>
      <c r="O26" s="37"/>
      <c r="P26" s="40"/>
    </row>
    <row r="27" spans="2:16" ht="15">
      <c r="B27" s="37"/>
      <c r="C27" s="40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40"/>
    </row>
    <row r="28" spans="2:16" ht="15">
      <c r="B28" s="45" t="s">
        <v>25</v>
      </c>
      <c r="C28" s="28"/>
      <c r="E28" s="46">
        <v>40</v>
      </c>
      <c r="K28" s="47"/>
      <c r="O28"/>
      <c r="P28" s="28"/>
    </row>
    <row r="29" spans="2:16" ht="15">
      <c r="B29"/>
      <c r="C29" s="28"/>
      <c r="K29" s="47"/>
      <c r="O29"/>
      <c r="P29" s="28"/>
    </row>
    <row r="30" spans="2:16" ht="15">
      <c r="B30" s="46" t="s">
        <v>26</v>
      </c>
      <c r="C30" s="28"/>
      <c r="E30" s="48" t="s">
        <v>27</v>
      </c>
      <c r="F30" s="49"/>
      <c r="G30" s="50"/>
      <c r="H30" s="50"/>
      <c r="I30" s="50"/>
      <c r="J30" s="50"/>
      <c r="K30" s="51"/>
      <c r="M30" s="52">
        <v>1.5</v>
      </c>
      <c r="O30"/>
      <c r="P30" s="28"/>
    </row>
    <row r="31" spans="5:13" ht="15">
      <c r="E31" s="53" t="s">
        <v>28</v>
      </c>
      <c r="K31" s="47"/>
      <c r="M31" s="52">
        <v>1.5</v>
      </c>
    </row>
    <row r="32" ht="15">
      <c r="K32" s="47"/>
    </row>
    <row r="33" spans="2:11" ht="15">
      <c r="B33" s="45" t="s">
        <v>29</v>
      </c>
      <c r="E33" t="s">
        <v>30</v>
      </c>
      <c r="K33" s="47"/>
    </row>
    <row r="34" ht="15">
      <c r="K34" s="47"/>
    </row>
    <row r="35" spans="2:16" ht="15">
      <c r="B35" s="54" t="s">
        <v>31</v>
      </c>
      <c r="C35" s="55"/>
      <c r="D35" s="56"/>
      <c r="E35" s="56"/>
      <c r="F35" s="57"/>
      <c r="G35" s="58"/>
      <c r="H35" s="58"/>
      <c r="I35" s="58"/>
      <c r="J35" s="58"/>
      <c r="K35" s="59"/>
      <c r="L35" s="58"/>
      <c r="M35" s="56"/>
      <c r="N35" s="55"/>
      <c r="O35" s="60"/>
      <c r="P35" s="55"/>
    </row>
    <row r="36" spans="2:16" ht="15">
      <c r="B36" s="58"/>
      <c r="C36" s="61"/>
      <c r="D36" s="56"/>
      <c r="E36" s="55"/>
      <c r="F36" s="55"/>
      <c r="G36" s="55"/>
      <c r="H36" s="55"/>
      <c r="I36" s="55"/>
      <c r="J36" s="55"/>
      <c r="K36" s="62"/>
      <c r="L36" s="55"/>
      <c r="M36" s="55"/>
      <c r="N36" s="55"/>
      <c r="O36" s="60"/>
      <c r="P36" s="55"/>
    </row>
    <row r="37" spans="2:16" ht="15">
      <c r="B37" s="63" t="s">
        <v>32</v>
      </c>
      <c r="C37" s="55"/>
      <c r="D37" s="55"/>
      <c r="E37" s="63"/>
      <c r="F37" s="63" t="s">
        <v>33</v>
      </c>
      <c r="G37" s="64"/>
      <c r="H37" s="63"/>
      <c r="I37" s="65"/>
      <c r="J37" s="65"/>
      <c r="K37" s="66"/>
      <c r="L37" s="63" t="s">
        <v>34</v>
      </c>
      <c r="M37" s="65"/>
      <c r="N37" s="63"/>
      <c r="O37" s="56"/>
      <c r="P37" s="55"/>
    </row>
    <row r="38" spans="2:16" ht="15">
      <c r="B38" s="58"/>
      <c r="C38" s="55"/>
      <c r="D38" s="55"/>
      <c r="E38" s="63"/>
      <c r="F38" s="64"/>
      <c r="G38" s="64"/>
      <c r="H38" s="63"/>
      <c r="I38" s="65"/>
      <c r="J38" s="65"/>
      <c r="K38" s="66"/>
      <c r="L38" s="63"/>
      <c r="M38" s="65"/>
      <c r="N38" s="63"/>
      <c r="O38" s="56"/>
      <c r="P38" s="55"/>
    </row>
    <row r="39" spans="2:16" ht="15">
      <c r="B39" s="63" t="s">
        <v>35</v>
      </c>
      <c r="C39" s="63"/>
      <c r="D39" s="56"/>
      <c r="E39" s="56"/>
      <c r="F39" s="57"/>
      <c r="G39" s="58"/>
      <c r="H39" s="58"/>
      <c r="I39" s="58"/>
      <c r="J39" s="58"/>
      <c r="K39" s="59"/>
      <c r="L39" s="57"/>
      <c r="M39" s="56"/>
      <c r="N39" s="55"/>
      <c r="O39" s="60"/>
      <c r="P39" s="55"/>
    </row>
    <row r="40" spans="2:16" ht="15">
      <c r="B40" s="63" t="s">
        <v>36</v>
      </c>
      <c r="C40" s="63"/>
      <c r="D40" s="56"/>
      <c r="E40" s="56"/>
      <c r="F40" s="57"/>
      <c r="G40" s="58"/>
      <c r="H40" s="58"/>
      <c r="I40" s="58"/>
      <c r="J40" s="58"/>
      <c r="K40" s="59"/>
      <c r="L40" s="57"/>
      <c r="M40" s="56"/>
      <c r="N40" s="55"/>
      <c r="O40" s="60"/>
      <c r="P40" s="55"/>
    </row>
    <row r="41" spans="2:16" ht="15">
      <c r="B41" s="67"/>
      <c r="C41" s="68"/>
      <c r="D41" s="69"/>
      <c r="E41" s="69"/>
      <c r="F41" s="70"/>
      <c r="G41" s="71"/>
      <c r="H41" s="71"/>
      <c r="I41" s="71"/>
      <c r="J41" s="71"/>
      <c r="K41" s="72"/>
      <c r="L41" s="70"/>
      <c r="M41" s="73"/>
      <c r="N41" s="74"/>
      <c r="O41" s="75"/>
      <c r="P41" s="74"/>
    </row>
    <row r="42" spans="2:16" ht="15">
      <c r="B42" s="76" t="s">
        <v>37</v>
      </c>
      <c r="C42" s="77"/>
      <c r="D42" s="78"/>
      <c r="E42" s="78"/>
      <c r="F42" s="79"/>
      <c r="G42" s="80"/>
      <c r="H42" s="80"/>
      <c r="I42" s="80"/>
      <c r="J42" s="80"/>
      <c r="K42" s="81"/>
      <c r="L42" s="79"/>
      <c r="M42" s="82"/>
      <c r="N42" s="83"/>
      <c r="O42" s="84"/>
      <c r="P42" s="85"/>
    </row>
    <row r="43" spans="2:16" ht="15">
      <c r="B43" s="86" t="s">
        <v>38</v>
      </c>
      <c r="C43" s="87"/>
      <c r="D43" s="87"/>
      <c r="E43" s="87"/>
      <c r="F43" s="87"/>
      <c r="G43" s="87"/>
      <c r="H43" s="87"/>
      <c r="I43" s="87"/>
      <c r="J43" s="87"/>
      <c r="K43" s="88"/>
      <c r="L43" s="87"/>
      <c r="M43" s="87"/>
      <c r="N43" s="87"/>
      <c r="O43" s="89"/>
      <c r="P43" s="90"/>
    </row>
    <row r="44" spans="2:16" ht="15">
      <c r="B44" s="60"/>
      <c r="C44" s="55"/>
      <c r="D44" s="55"/>
      <c r="E44" s="55"/>
      <c r="F44" s="55"/>
      <c r="G44" s="55"/>
      <c r="H44" s="55"/>
      <c r="I44" s="55"/>
      <c r="J44" s="55"/>
      <c r="K44" s="62"/>
      <c r="L44" s="55"/>
      <c r="M44" s="55"/>
      <c r="N44" s="55"/>
      <c r="O44" s="60"/>
      <c r="P44" s="55"/>
    </row>
    <row r="45" spans="2:16" ht="15">
      <c r="B45" s="35" t="s">
        <v>39</v>
      </c>
      <c r="C45" s="55"/>
      <c r="D45" s="55"/>
      <c r="E45" s="55"/>
      <c r="F45" s="55"/>
      <c r="G45" s="55"/>
      <c r="H45" s="55"/>
      <c r="I45" s="55"/>
      <c r="J45" s="35"/>
      <c r="K45" s="35"/>
      <c r="L45" s="55"/>
      <c r="M45" s="55"/>
      <c r="N45" s="55"/>
      <c r="O45" s="60"/>
      <c r="P45" s="55"/>
    </row>
    <row r="46" spans="2:16" ht="15">
      <c r="B46" s="35" t="s">
        <v>40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9" ht="15"/>
    <row r="50" ht="15"/>
  </sheetData>
  <sheetProtection/>
  <mergeCells count="5">
    <mergeCell ref="C1:N1"/>
    <mergeCell ref="O2:P2"/>
    <mergeCell ref="B4:P4"/>
    <mergeCell ref="A7:P7"/>
    <mergeCell ref="B21:P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2013-12-03T19:31:19Z</cp:lastPrinted>
  <dcterms:created xsi:type="dcterms:W3CDTF">2013-12-03T19:31:08Z</dcterms:created>
  <dcterms:modified xsi:type="dcterms:W3CDTF">2013-12-03T19:31:59Z</dcterms:modified>
  <cp:category/>
  <cp:version/>
  <cp:contentType/>
  <cp:contentStatus/>
</cp:coreProperties>
</file>