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<sst xmlns="http://schemas.openxmlformats.org/spreadsheetml/2006/main" count="39" uniqueCount="39">
  <si>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</si>
  <si>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</si>
  <si>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2013-2014</t>
  </si>
  <si>
    <t>DISTRICT :  ZUIDWESTVLAANDEREN</t>
  </si>
  <si>
    <t>KAMPIOENSCHAP VAN BELGIE : 4°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</si>
  <si>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</si>
  <si>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</si>
  <si>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</si>
  <si>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</si>
  <si>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</si>
  <si>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</si>
  <si>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</si>
  <si>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</si>
  <si>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</si>
  <si>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</si>
  <si>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</si>
  <si>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</si>
  <si>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DISTRICTFINALE 4° KADER 38/2 KLEIN BILJART</t>
  </si>
  <si>
    <t>* DEELNEMERS</t>
  </si>
  <si>
    <t xml:space="preserve">Al deze wedstrijden worden gespeeld in </t>
  </si>
  <si>
    <t>KBC Gilde Hoger Op, Kortrijksestraat 19 te Heule</t>
  </si>
  <si>
    <t>Tel. : 0494/40.35.19.</t>
  </si>
  <si>
    <t>vrijdag 25 oktober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</si>
  <si>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</si>
  <si>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</si>
  <si>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</si>
  <si>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</si>
  <si>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</si>
  <si>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</si>
  <si>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</si>
  <si>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</si>
  <si>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</si>
  <si>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</si>
  <si>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30 november &amp;</t>
  </si>
  <si>
    <t>1 december 2013 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</si>
  <si>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</si>
  <si>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</si>
  <si>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22 september 2013</t>
  </si>
  <si>
    <t>uiterste speeldatum : zondag 27 oktober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</si>
</sst>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51</xdr:row>
      <xdr:rowOff>47625</xdr:rowOff>
    </xdr:from>
    <xdr:to>
      <xdr:col>15</xdr:col>
      <xdr:colOff>123825</xdr:colOff>
      <xdr:row>54</xdr:row>
      <xdr:rowOff>28575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82967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kader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9440</v>
      </c>
      <c r="D10" s="39" t="str">
        <f>VLOOKUP(C10,'[1]LEDEN'!A:C,2,FALSE)</f>
        <v>DECOCK Stephan</v>
      </c>
      <c r="F10" s="30" t="str">
        <f>VLOOKUP(C10,'[1]LEDEN'!A:C,3,FALSE)</f>
        <v>K.GHOK</v>
      </c>
      <c r="H10" t="s">
        <v>16</v>
      </c>
      <c r="J10" s="30">
        <v>8</v>
      </c>
      <c r="K10" s="40">
        <v>360</v>
      </c>
      <c r="L10" s="30">
        <v>49</v>
      </c>
      <c r="M10" s="41">
        <f aca="true" t="shared" si="0" ref="M10:M23">IF(L10&lt;&gt;"",(K10/L10)-0.005,"")</f>
        <v>7.341938775510204</v>
      </c>
      <c r="N10" s="30">
        <v>39</v>
      </c>
      <c r="O10" s="30" t="str">
        <f>IF(M10&lt;5,"OG",IF(AND(M10&gt;=5,M10&lt;8),"MG",IF(AND(M10&gt;=8,M10&lt;12),"PR",IF(AND(M10&gt;=12,M10&lt;18),"DPR",IF(AND(M10&gt;=18,M10&lt;26),"DRPR","")))))</f>
        <v>MG</v>
      </c>
    </row>
    <row r="11" spans="2:15" ht="15">
      <c r="B11">
        <f>B10+1</f>
        <v>2</v>
      </c>
      <c r="C11" s="38">
        <v>4776</v>
      </c>
      <c r="D11" s="39" t="str">
        <f>VLOOKUP(C11,'[1]LEDEN'!A:C,2,FALSE)</f>
        <v>HOUTHAEVE Jean-Marie</v>
      </c>
      <c r="F11" s="30" t="str">
        <f>VLOOKUP(C11,'[1]LEDEN'!A:C,3,FALSE)</f>
        <v>DOS</v>
      </c>
      <c r="J11" s="30">
        <v>8</v>
      </c>
      <c r="K11" s="40">
        <v>360</v>
      </c>
      <c r="L11" s="30">
        <v>68</v>
      </c>
      <c r="M11" s="41">
        <f t="shared" si="0"/>
        <v>5.2891176470588235</v>
      </c>
      <c r="N11" s="30">
        <v>27</v>
      </c>
      <c r="O11" s="30" t="str">
        <f aca="true" t="shared" si="1" ref="O11:O23">IF(M11&lt;5,"OG",IF(AND(M11&gt;=5,M11&lt;8),"MG",IF(AND(M11&gt;=8,M11&lt;12),"PR",IF(AND(M11&gt;=12,M11&lt;18),"DPR",IF(AND(M11&gt;=18,M11&lt;26),"DRPR","")))))</f>
        <v>MG</v>
      </c>
    </row>
    <row r="12" spans="2:15" ht="15">
      <c r="B12">
        <f aca="true" t="shared" si="2" ref="B12:B23">B11+1</f>
        <v>3</v>
      </c>
      <c r="C12" s="38">
        <v>4768</v>
      </c>
      <c r="D12" s="39" t="str">
        <f>VLOOKUP(C12,'[1]LEDEN'!A:C,2,FALSE)</f>
        <v>DEDIER Georges</v>
      </c>
      <c r="F12" s="30" t="str">
        <f>VLOOKUP(C12,'[1]LEDEN'!A:C,3,FALSE)</f>
        <v>DOS</v>
      </c>
      <c r="J12" s="30">
        <v>6</v>
      </c>
      <c r="K12" s="40">
        <v>354</v>
      </c>
      <c r="L12" s="30">
        <v>54</v>
      </c>
      <c r="M12" s="41">
        <f t="shared" si="0"/>
        <v>6.5505555555555555</v>
      </c>
      <c r="N12" s="30">
        <v>33</v>
      </c>
      <c r="O12" s="30" t="str">
        <f t="shared" si="1"/>
        <v>MG</v>
      </c>
    </row>
    <row r="13" spans="2:15" ht="15">
      <c r="B13">
        <f t="shared" si="2"/>
        <v>4</v>
      </c>
      <c r="C13" s="38">
        <v>7314</v>
      </c>
      <c r="D13" s="39" t="str">
        <f>VLOOKUP(C13,'[1]LEDEN'!A:C,2,FALSE)</f>
        <v>DEMAN Leon</v>
      </c>
      <c r="F13" s="30" t="str">
        <f>VLOOKUP(C13,'[1]LEDEN'!A:C,3,FALSE)</f>
        <v>WOH</v>
      </c>
      <c r="J13" s="30">
        <v>6</v>
      </c>
      <c r="K13" s="40">
        <v>340</v>
      </c>
      <c r="L13" s="30">
        <v>60</v>
      </c>
      <c r="M13" s="41">
        <f t="shared" si="0"/>
        <v>5.661666666666667</v>
      </c>
      <c r="N13" s="30">
        <v>34</v>
      </c>
      <c r="O13" s="30" t="str">
        <f t="shared" si="1"/>
        <v>MG</v>
      </c>
    </row>
    <row r="14" spans="2:15" ht="15">
      <c r="B14">
        <f t="shared" si="2"/>
        <v>5</v>
      </c>
      <c r="C14" s="38">
        <v>6730</v>
      </c>
      <c r="D14" s="39" t="str">
        <f>VLOOKUP(C14,'[1]LEDEN'!A:C,2,FALSE)</f>
        <v>DENOULET Johan</v>
      </c>
      <c r="F14" s="30" t="str">
        <f>VLOOKUP(C14,'[1]LEDEN'!A:C,3,FALSE)</f>
        <v>KK</v>
      </c>
      <c r="J14" s="30">
        <v>6</v>
      </c>
      <c r="K14" s="40">
        <v>339</v>
      </c>
      <c r="L14" s="30">
        <v>68</v>
      </c>
      <c r="M14" s="41">
        <f t="shared" si="0"/>
        <v>4.980294117647059</v>
      </c>
      <c r="N14" s="30">
        <v>22</v>
      </c>
      <c r="O14" s="30" t="str">
        <f t="shared" si="1"/>
        <v>OG</v>
      </c>
    </row>
    <row r="15" spans="2:15" ht="15">
      <c r="B15">
        <f t="shared" si="2"/>
        <v>6</v>
      </c>
      <c r="C15" s="38">
        <v>7308</v>
      </c>
      <c r="D15" s="39" t="str">
        <f>VLOOKUP(C15,'[1]LEDEN'!A:C,2,FALSE)</f>
        <v>CLAUS Gino</v>
      </c>
      <c r="F15" s="30" t="str">
        <f>VLOOKUP(C15,'[1]LEDEN'!A:C,3,FALSE)</f>
        <v>K.GHOK</v>
      </c>
      <c r="J15" s="30">
        <v>6</v>
      </c>
      <c r="K15" s="40">
        <v>321</v>
      </c>
      <c r="L15" s="30">
        <v>65</v>
      </c>
      <c r="M15" s="41">
        <f t="shared" si="0"/>
        <v>4.933461538461539</v>
      </c>
      <c r="N15" s="30">
        <v>47</v>
      </c>
      <c r="O15" s="30" t="str">
        <f t="shared" si="1"/>
        <v>OG</v>
      </c>
    </row>
    <row r="16" spans="2:15" ht="15">
      <c r="B16">
        <f t="shared" si="2"/>
        <v>7</v>
      </c>
      <c r="C16" s="38">
        <v>7315</v>
      </c>
      <c r="D16" s="39" t="str">
        <f>VLOOKUP(C16,'[1]LEDEN'!A:C,2,FALSE)</f>
        <v>EVERAERDT Corneel</v>
      </c>
      <c r="F16" s="30" t="str">
        <f>VLOOKUP(C16,'[1]LEDEN'!A:C,3,FALSE)</f>
        <v>WOH</v>
      </c>
      <c r="J16" s="30">
        <v>4</v>
      </c>
      <c r="K16" s="40">
        <v>342</v>
      </c>
      <c r="L16" s="30">
        <v>74</v>
      </c>
      <c r="M16" s="41">
        <f t="shared" si="0"/>
        <v>4.616621621621622</v>
      </c>
      <c r="N16" s="30">
        <v>23</v>
      </c>
      <c r="O16" s="30" t="str">
        <f t="shared" si="1"/>
        <v>OG</v>
      </c>
    </row>
    <row r="17" spans="2:15" ht="15">
      <c r="B17">
        <f t="shared" si="2"/>
        <v>8</v>
      </c>
      <c r="C17" s="38">
        <v>6720</v>
      </c>
      <c r="D17" s="39" t="str">
        <f>VLOOKUP(C17,'[1]LEDEN'!A:C,2,FALSE)</f>
        <v>WILLE Etienne</v>
      </c>
      <c r="F17" s="30" t="str">
        <f>VLOOKUP(C17,'[1]LEDEN'!A:C,3,FALSE)</f>
        <v>DOS</v>
      </c>
      <c r="J17" s="30">
        <v>4</v>
      </c>
      <c r="K17" s="40">
        <v>272</v>
      </c>
      <c r="L17" s="30">
        <v>69</v>
      </c>
      <c r="M17" s="41">
        <f t="shared" si="0"/>
        <v>3.9370289855072467</v>
      </c>
      <c r="N17" s="30">
        <v>24</v>
      </c>
      <c r="O17" s="30" t="str">
        <f t="shared" si="1"/>
        <v>OG</v>
      </c>
    </row>
    <row r="18" spans="2:15" ht="15">
      <c r="B18">
        <f t="shared" si="2"/>
        <v>9</v>
      </c>
      <c r="C18" s="38">
        <v>4121</v>
      </c>
      <c r="D18" s="39" t="str">
        <f>VLOOKUP(C18,'[1]LEDEN'!A:C,2,FALSE)</f>
        <v>GYSELINCK Noel</v>
      </c>
      <c r="F18" s="30" t="str">
        <f>VLOOKUP(C18,'[1]LEDEN'!A:C,3,FALSE)</f>
        <v>WOH</v>
      </c>
      <c r="J18" s="30">
        <v>2</v>
      </c>
      <c r="K18" s="40">
        <v>300</v>
      </c>
      <c r="L18" s="30">
        <v>61</v>
      </c>
      <c r="M18" s="41">
        <f t="shared" si="0"/>
        <v>4.913032786885246</v>
      </c>
      <c r="N18" s="30">
        <v>27</v>
      </c>
      <c r="O18" s="30" t="str">
        <f t="shared" si="1"/>
        <v>OG</v>
      </c>
    </row>
    <row r="19" spans="2:15" ht="15">
      <c r="B19">
        <f t="shared" si="2"/>
        <v>10</v>
      </c>
      <c r="C19" s="38">
        <v>7821</v>
      </c>
      <c r="D19" s="39" t="str">
        <f>VLOOKUP(C19,'[1]LEDEN'!A:C,2,FALSE)</f>
        <v>VROMANT Marc</v>
      </c>
      <c r="F19" s="30" t="str">
        <f>VLOOKUP(C19,'[1]LEDEN'!A:C,3,FALSE)</f>
        <v>K.GHOK</v>
      </c>
      <c r="J19" s="30">
        <v>2</v>
      </c>
      <c r="K19" s="40">
        <v>272</v>
      </c>
      <c r="L19" s="30">
        <v>72</v>
      </c>
      <c r="M19" s="41">
        <f t="shared" si="0"/>
        <v>3.772777777777778</v>
      </c>
      <c r="N19" s="30">
        <v>22</v>
      </c>
      <c r="O19" s="30" t="str">
        <f t="shared" si="1"/>
        <v>OG</v>
      </c>
    </row>
    <row r="20" spans="2:15" ht="15">
      <c r="B20">
        <f t="shared" si="2"/>
        <v>11</v>
      </c>
      <c r="C20" s="38">
        <v>4799</v>
      </c>
      <c r="D20" s="39" t="str">
        <f>VLOOKUP(C20,'[1]LEDEN'!A:C,2,FALSE)</f>
        <v>VERCOUILLIE José</v>
      </c>
      <c r="F20" s="30" t="str">
        <f>VLOOKUP(C20,'[1]LEDEN'!A:C,3,FALSE)</f>
        <v>KK</v>
      </c>
      <c r="J20" s="30">
        <v>2</v>
      </c>
      <c r="K20" s="40">
        <v>261</v>
      </c>
      <c r="L20" s="30">
        <v>83</v>
      </c>
      <c r="M20" s="41">
        <f t="shared" si="0"/>
        <v>3.139578313253012</v>
      </c>
      <c r="N20" s="30">
        <v>24</v>
      </c>
      <c r="O20" s="30" t="str">
        <f t="shared" si="1"/>
        <v>OG</v>
      </c>
    </row>
    <row r="21" spans="2:15" ht="15">
      <c r="B21">
        <f t="shared" si="2"/>
        <v>12</v>
      </c>
      <c r="C21" s="38">
        <v>6722</v>
      </c>
      <c r="D21" s="39" t="str">
        <f>VLOOKUP(C21,'[1]LEDEN'!A:C,2,FALSE)</f>
        <v>GRYSON Dirk</v>
      </c>
      <c r="F21" s="30" t="str">
        <f>VLOOKUP(C21,'[1]LEDEN'!A:C,3,FALSE)</f>
        <v>WOH</v>
      </c>
      <c r="J21" s="30">
        <v>2</v>
      </c>
      <c r="K21" s="40">
        <v>241</v>
      </c>
      <c r="L21" s="30">
        <v>80</v>
      </c>
      <c r="M21" s="41">
        <f t="shared" si="0"/>
        <v>3.0075000000000003</v>
      </c>
      <c r="N21" s="30">
        <v>12</v>
      </c>
      <c r="O21" s="30" t="str">
        <f t="shared" si="1"/>
        <v>OG</v>
      </c>
    </row>
    <row r="22" spans="2:15" ht="15">
      <c r="B22">
        <f t="shared" si="2"/>
        <v>13</v>
      </c>
      <c r="C22" s="30">
        <v>4791</v>
      </c>
      <c r="D22" s="39" t="str">
        <f>VLOOKUP(C22,'[1]LEDEN'!A:C,2,FALSE)</f>
        <v>DE MOOR Willy</v>
      </c>
      <c r="F22" s="30" t="str">
        <f>VLOOKUP(C22,'[1]LEDEN'!A:C,3,FALSE)</f>
        <v>K.GHOK</v>
      </c>
      <c r="J22" s="30">
        <v>0</v>
      </c>
      <c r="K22" s="40">
        <v>274</v>
      </c>
      <c r="L22" s="30">
        <v>61</v>
      </c>
      <c r="M22" s="41">
        <f t="shared" si="0"/>
        <v>4.486803278688525</v>
      </c>
      <c r="N22" s="30">
        <v>26</v>
      </c>
      <c r="O22" s="30" t="str">
        <f t="shared" si="1"/>
        <v>OG</v>
      </c>
    </row>
    <row r="23" spans="2:15" ht="15">
      <c r="B23">
        <f t="shared" si="2"/>
        <v>14</v>
      </c>
      <c r="C23" s="30">
        <v>7019</v>
      </c>
      <c r="D23" s="39" t="str">
        <f>VLOOKUP(C23,'[1]LEDEN'!A:C,2,FALSE)</f>
        <v>VERMEERSCH Raf</v>
      </c>
      <c r="F23" s="30" t="str">
        <f>VLOOKUP(C23,'[1]LEDEN'!A:C,3,FALSE)</f>
        <v>VOLH</v>
      </c>
      <c r="J23" s="30">
        <v>0</v>
      </c>
      <c r="K23" s="40">
        <v>189</v>
      </c>
      <c r="L23" s="30">
        <v>66</v>
      </c>
      <c r="M23" s="41">
        <f t="shared" si="0"/>
        <v>2.858636363636364</v>
      </c>
      <c r="N23" s="30">
        <v>19</v>
      </c>
      <c r="O23" s="30" t="str">
        <f t="shared" si="1"/>
        <v>OG</v>
      </c>
    </row>
    <row r="25" spans="2:16" ht="23.25">
      <c r="B25" s="42" t="s">
        <v>17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">
      <c r="B26" s="43" t="s">
        <v>18</v>
      </c>
      <c r="D26" s="44"/>
      <c r="O26"/>
      <c r="P26" s="30"/>
    </row>
    <row r="27" spans="2:16" ht="15">
      <c r="B27">
        <v>1</v>
      </c>
      <c r="C27" s="38">
        <v>9440</v>
      </c>
      <c r="D27" s="39" t="str">
        <f>VLOOKUP(C27,'[1]LEDEN'!A:C,2,FALSE)</f>
        <v>DECOCK Stephan</v>
      </c>
      <c r="F27" s="30" t="str">
        <f>VLOOKUP(C27,'[1]LEDEN'!A:C,3,FALSE)</f>
        <v>K.GHOK</v>
      </c>
      <c r="H27" s="45" t="s">
        <v>19</v>
      </c>
      <c r="O27"/>
      <c r="P27" s="30"/>
    </row>
    <row r="28" spans="2:16" ht="15">
      <c r="B28">
        <v>2</v>
      </c>
      <c r="C28" s="30">
        <v>4768</v>
      </c>
      <c r="D28" s="39" t="str">
        <f>VLOOKUP(C28,'[1]LEDEN'!A:C,2,FALSE)</f>
        <v>DEDIER Georges</v>
      </c>
      <c r="F28" s="30" t="str">
        <f>VLOOKUP(C28,'[1]LEDEN'!A:C,3,FALSE)</f>
        <v>DOS</v>
      </c>
      <c r="H28" s="45" t="s">
        <v>20</v>
      </c>
      <c r="O28"/>
      <c r="P28" s="30"/>
    </row>
    <row r="29" spans="2:16" ht="15">
      <c r="B29">
        <v>3</v>
      </c>
      <c r="C29" s="30">
        <v>7314</v>
      </c>
      <c r="D29" s="39" t="str">
        <f>VLOOKUP(C29,'[1]LEDEN'!A:C,2,FALSE)</f>
        <v>DEMAN Leon</v>
      </c>
      <c r="F29" s="30" t="str">
        <f>VLOOKUP(C29,'[1]LEDEN'!A:C,3,FALSE)</f>
        <v>WOH</v>
      </c>
      <c r="H29" s="45" t="s">
        <v>21</v>
      </c>
      <c r="O29"/>
      <c r="P29" s="30"/>
    </row>
    <row r="30" spans="2:16" ht="15">
      <c r="B30">
        <v>4</v>
      </c>
      <c r="C30" s="30">
        <v>4776</v>
      </c>
      <c r="D30" s="39" t="str">
        <f>VLOOKUP(C30,'[1]LEDEN'!A:C,2,FALSE)</f>
        <v>HOUTHAEVE Jean-Marie</v>
      </c>
      <c r="F30" s="30" t="str">
        <f>VLOOKUP(C30,'[1]LEDEN'!A:C,3,FALSE)</f>
        <v>DOS</v>
      </c>
      <c r="H30" s="45" t="s">
        <v>22</v>
      </c>
      <c r="O30"/>
      <c r="P30" s="30"/>
    </row>
    <row r="31" spans="2:16" ht="15">
      <c r="B31"/>
      <c r="C31" s="30"/>
      <c r="O31"/>
      <c r="P31" s="30"/>
    </row>
    <row r="32" spans="2:16" ht="15">
      <c r="B32" s="46" t="s">
        <v>23</v>
      </c>
      <c r="C32" s="30"/>
      <c r="E32" s="47">
        <v>90</v>
      </c>
      <c r="O32"/>
      <c r="P32" s="30"/>
    </row>
    <row r="33" spans="2:16" ht="6" customHeight="1">
      <c r="B33"/>
      <c r="C33" s="30"/>
      <c r="O33"/>
      <c r="P33" s="30"/>
    </row>
    <row r="34" spans="2:16" ht="15">
      <c r="B34" s="47" t="s">
        <v>24</v>
      </c>
      <c r="C34" s="30"/>
      <c r="E34" s="48" t="s">
        <v>25</v>
      </c>
      <c r="F34" s="49"/>
      <c r="G34" s="50"/>
      <c r="H34" s="50"/>
      <c r="I34" s="50"/>
      <c r="J34" s="50"/>
      <c r="K34" s="51"/>
      <c r="M34" s="52">
        <v>5</v>
      </c>
      <c r="O34"/>
      <c r="P34" s="30"/>
    </row>
    <row r="35" spans="5:13" ht="15">
      <c r="E35" s="53" t="s">
        <v>26</v>
      </c>
      <c r="M35" s="52">
        <v>5</v>
      </c>
    </row>
    <row r="36" ht="6" customHeight="1"/>
    <row r="37" spans="2:5" ht="15">
      <c r="B37" s="46" t="s">
        <v>27</v>
      </c>
      <c r="E37" t="s">
        <v>28</v>
      </c>
    </row>
    <row r="38" ht="6" customHeight="1"/>
    <row r="39" spans="2:16" ht="15">
      <c r="B39" s="54" t="s">
        <v>29</v>
      </c>
      <c r="C39" s="55"/>
      <c r="D39" s="56"/>
      <c r="E39" s="56"/>
      <c r="F39" s="57"/>
      <c r="G39" s="58"/>
      <c r="H39" s="58"/>
      <c r="I39" s="58"/>
      <c r="J39" s="58"/>
      <c r="K39" s="59"/>
      <c r="L39" s="58"/>
      <c r="M39" s="56"/>
      <c r="N39" s="55"/>
      <c r="O39" s="60"/>
      <c r="P39" s="55"/>
    </row>
    <row r="40" spans="2:16" ht="6" customHeight="1">
      <c r="B40" s="58"/>
      <c r="C40" s="61"/>
      <c r="D40" s="56"/>
      <c r="E40" s="55"/>
      <c r="F40" s="55"/>
      <c r="G40" s="55"/>
      <c r="H40" s="55"/>
      <c r="I40" s="55"/>
      <c r="J40" s="55"/>
      <c r="K40" s="62"/>
      <c r="L40" s="55"/>
      <c r="M40" s="55"/>
      <c r="N40" s="55"/>
      <c r="O40" s="60"/>
      <c r="P40" s="55"/>
    </row>
    <row r="41" spans="2:16" ht="15">
      <c r="B41" s="63" t="s">
        <v>30</v>
      </c>
      <c r="C41" s="55"/>
      <c r="D41" s="55"/>
      <c r="E41" s="63"/>
      <c r="F41" s="63" t="s">
        <v>31</v>
      </c>
      <c r="G41" s="64"/>
      <c r="H41" s="63"/>
      <c r="I41" s="65"/>
      <c r="J41" s="65"/>
      <c r="K41" s="66"/>
      <c r="L41" s="63" t="s">
        <v>32</v>
      </c>
      <c r="M41" s="65"/>
      <c r="N41" s="63"/>
      <c r="O41" s="56"/>
      <c r="P41" s="55"/>
    </row>
    <row r="42" spans="2:16" ht="6" customHeight="1">
      <c r="B42" s="58"/>
      <c r="C42" s="55"/>
      <c r="D42" s="55"/>
      <c r="E42" s="63"/>
      <c r="F42" s="64"/>
      <c r="G42" s="64"/>
      <c r="H42" s="63"/>
      <c r="I42" s="65"/>
      <c r="J42" s="65"/>
      <c r="K42" s="66"/>
      <c r="L42" s="63"/>
      <c r="M42" s="65"/>
      <c r="N42" s="63"/>
      <c r="O42" s="56"/>
      <c r="P42" s="55"/>
    </row>
    <row r="43" spans="2:16" ht="15">
      <c r="B43" s="63" t="s">
        <v>33</v>
      </c>
      <c r="C43" s="63"/>
      <c r="D43" s="56"/>
      <c r="E43" s="56"/>
      <c r="F43" s="57"/>
      <c r="G43" s="58"/>
      <c r="H43" s="58"/>
      <c r="I43" s="58"/>
      <c r="J43" s="58"/>
      <c r="K43" s="59"/>
      <c r="L43" s="57"/>
      <c r="M43" s="56"/>
      <c r="N43" s="55"/>
      <c r="O43" s="60"/>
      <c r="P43" s="55"/>
    </row>
    <row r="44" spans="2:16" ht="15">
      <c r="B44" s="63" t="s">
        <v>34</v>
      </c>
      <c r="C44" s="63"/>
      <c r="D44" s="56"/>
      <c r="E44" s="56"/>
      <c r="F44" s="57"/>
      <c r="G44" s="58"/>
      <c r="H44" s="58"/>
      <c r="I44" s="58"/>
      <c r="J44" s="58"/>
      <c r="K44" s="59"/>
      <c r="L44" s="57"/>
      <c r="M44" s="56"/>
      <c r="N44" s="55"/>
      <c r="O44" s="60"/>
      <c r="P44" s="55"/>
    </row>
    <row r="45" spans="2:16" ht="6" customHeight="1">
      <c r="B45" s="67"/>
      <c r="C45" s="68"/>
      <c r="D45" s="69"/>
      <c r="E45" s="69"/>
      <c r="F45" s="70"/>
      <c r="G45" s="71"/>
      <c r="H45" s="71"/>
      <c r="I45" s="71"/>
      <c r="J45" s="71"/>
      <c r="K45" s="72"/>
      <c r="L45" s="70"/>
      <c r="M45" s="73"/>
      <c r="N45" s="74"/>
      <c r="O45" s="75"/>
      <c r="P45" s="74"/>
    </row>
    <row r="46" spans="2:16" ht="15">
      <c r="B46" s="76" t="s">
        <v>35</v>
      </c>
      <c r="C46" s="77"/>
      <c r="D46" s="78"/>
      <c r="E46" s="78"/>
      <c r="F46" s="79"/>
      <c r="G46" s="80"/>
      <c r="H46" s="80"/>
      <c r="I46" s="80"/>
      <c r="J46" s="80"/>
      <c r="K46" s="81"/>
      <c r="L46" s="79"/>
      <c r="M46" s="82"/>
      <c r="N46" s="83"/>
      <c r="O46" s="84"/>
      <c r="P46" s="85"/>
    </row>
    <row r="47" spans="2:16" ht="15">
      <c r="B47" s="86" t="s">
        <v>36</v>
      </c>
      <c r="C47" s="87"/>
      <c r="D47" s="87"/>
      <c r="E47" s="87"/>
      <c r="F47" s="87"/>
      <c r="G47" s="87"/>
      <c r="H47" s="87"/>
      <c r="I47" s="87"/>
      <c r="J47" s="87"/>
      <c r="K47" s="88"/>
      <c r="L47" s="87"/>
      <c r="M47" s="87"/>
      <c r="N47" s="87"/>
      <c r="O47" s="89"/>
      <c r="P47" s="90"/>
    </row>
    <row r="48" spans="2:16" ht="6" customHeight="1">
      <c r="B48" s="60"/>
      <c r="C48" s="55"/>
      <c r="D48" s="55"/>
      <c r="E48" s="55"/>
      <c r="F48" s="55"/>
      <c r="G48" s="55"/>
      <c r="H48" s="55"/>
      <c r="I48" s="55"/>
      <c r="J48" s="55"/>
      <c r="K48" s="62"/>
      <c r="L48" s="55"/>
      <c r="M48" s="55"/>
      <c r="N48" s="55"/>
      <c r="O48" s="60"/>
      <c r="P48" s="55"/>
    </row>
    <row r="49" spans="2:16" ht="15">
      <c r="B49" s="39" t="s">
        <v>37</v>
      </c>
      <c r="C49" s="55"/>
      <c r="D49" s="55"/>
      <c r="E49" s="55"/>
      <c r="F49" s="55"/>
      <c r="G49" s="55"/>
      <c r="H49" s="55"/>
      <c r="I49" s="55"/>
      <c r="J49" s="39"/>
      <c r="K49" s="39"/>
      <c r="L49" s="55"/>
      <c r="M49" s="55"/>
      <c r="N49" s="55"/>
      <c r="O49" s="60"/>
      <c r="P49" s="55"/>
    </row>
    <row r="50" spans="2:16" ht="15">
      <c r="B50" s="39" t="s">
        <v>38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ht="15">
      <c r="K51"/>
    </row>
    <row r="52" ht="15">
      <c r="K52"/>
    </row>
    <row r="53" ht="15">
      <c r="K53"/>
    </row>
    <row r="54" ht="15">
      <c r="K54"/>
    </row>
    <row r="55" ht="15">
      <c r="K55"/>
    </row>
    <row r="56" ht="15">
      <c r="K56"/>
    </row>
  </sheetData>
  <sheetProtection/>
  <mergeCells count="5">
    <mergeCell ref="C1:N1"/>
    <mergeCell ref="O2:P2"/>
    <mergeCell ref="B4:P4"/>
    <mergeCell ref="A7:P7"/>
    <mergeCell ref="B25:P2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2013-09-22T18:25:25Z</dcterms:created>
  <dcterms:modified xsi:type="dcterms:W3CDTF">2013-09-22T18:26:06Z</dcterms:modified>
  <cp:category/>
  <cp:version/>
  <cp:contentType/>
  <cp:contentStatus/>
</cp:coreProperties>
</file>