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<sst xmlns="http://schemas.openxmlformats.org/spreadsheetml/2006/main" count="42" uniqueCount="40">
  <si>
    <t>GEWEST BEIDE - VLAANDEREN</t>
  </si>
  <si>
    <t>sportjaar :</t>
  </si>
  <si>
    <t>2013-2014</t>
  </si>
  <si>
    <t>DISTRICT :  ZUIDWESTVLAANDEREN</t>
  </si>
  <si>
    <t>KAMPIOENSCHAP VAN BELGIE : 5° KADER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</si>
  <si>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</si>
  <si>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</si>
  <si>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</si>
  <si>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</si>
  <si>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</si>
  <si>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</si>
  <si>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</si>
  <si>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</si>
  <si>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</si>
  <si>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</si>
  <si>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</si>
  <si>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NS</t>
  </si>
  <si>
    <t>OVFF - hospitalisatie</t>
  </si>
  <si>
    <t>DISTRICTFINALE 5° KADER 38/2 KLEIN BILJART</t>
  </si>
  <si>
    <t>* DEELNEMERS</t>
  </si>
  <si>
    <t xml:space="preserve">Al deze wedstrijden worden gespeeld in </t>
  </si>
  <si>
    <t>KBC Gilde Hoger Op, Kortrijksestraat 19 te Heule</t>
  </si>
  <si>
    <t>Tel.: 0494/40.35.19.</t>
  </si>
  <si>
    <t>donderdag 24 oktober 2013 om 19u00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</si>
  <si>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</si>
  <si>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</si>
  <si>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</si>
  <si>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</si>
  <si>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</si>
  <si>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1-3 en 2-4, vervolgens V1-W2  &amp;  V2-W1, V1-V2  &amp;  W1-W2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</si>
  <si>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</si>
  <si>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</si>
  <si>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</si>
  <si>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</si>
  <si>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 van 30 november &amp;</t>
  </si>
  <si>
    <t>1 december 2013 in het district Waasland.</t>
  </si>
  <si>
    <t>Uitslagen binnen de 24 uur naar: De Moor Frederik, Tuttegemstraat 36 te 9870  MACHELEN (O.-Vl.)</t>
  </si>
  <si>
    <t>Tel.: 0496/26.44.85       Fax: 09/386.65.22.        Email : frederik.de.moor1@telenet.be</t>
  </si>
  <si>
    <t>Opmaak kalender : 22 september 2013</t>
  </si>
  <si>
    <t>uiterste speeldatum : zondag 27 oktober 2013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</si>
</sst>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19" fillId="33" borderId="10" xfId="54" applyFont="1" applyFill="1" applyBorder="1" applyAlignment="1">
      <alignment horizontal="left"/>
      <protection/>
    </xf>
    <xf numFmtId="0" fontId="19" fillId="34" borderId="10" xfId="54" applyFont="1" applyFill="1" applyBorder="1" applyAlignment="1">
      <alignment horizontal="center"/>
      <protection/>
    </xf>
    <xf numFmtId="0" fontId="20" fillId="34" borderId="11" xfId="54" applyFont="1" applyFill="1" applyBorder="1" applyAlignment="1">
      <alignment horizontal="center"/>
      <protection/>
    </xf>
    <xf numFmtId="0" fontId="21" fillId="34" borderId="11" xfId="54" applyFont="1" applyFill="1" applyBorder="1" applyAlignment="1">
      <alignment horizontal="center"/>
      <protection/>
    </xf>
    <xf numFmtId="0" fontId="21" fillId="34" borderId="12" xfId="54" applyFont="1" applyFill="1" applyBorder="1" applyAlignment="1">
      <alignment horizontal="left"/>
      <protection/>
    </xf>
    <xf numFmtId="0" fontId="19" fillId="33" borderId="13" xfId="54" applyFont="1" applyFill="1" applyBorder="1" applyAlignment="1">
      <alignment horizontal="left"/>
      <protection/>
    </xf>
    <xf numFmtId="0" fontId="19" fillId="34" borderId="13" xfId="54" applyFont="1" applyFill="1" applyBorder="1" applyAlignment="1">
      <alignment horizontal="center"/>
      <protection/>
    </xf>
    <xf numFmtId="0" fontId="21" fillId="34" borderId="0" xfId="54" applyFont="1" applyFill="1" applyBorder="1" applyAlignment="1">
      <alignment horizontal="left"/>
      <protection/>
    </xf>
    <xf numFmtId="0" fontId="22" fillId="34" borderId="0" xfId="54" applyFont="1" applyFill="1" applyBorder="1" applyAlignment="1">
      <alignment horizontal="left"/>
      <protection/>
    </xf>
    <xf numFmtId="0" fontId="23" fillId="34" borderId="0" xfId="54" applyFont="1" applyFill="1" applyBorder="1">
      <alignment/>
      <protection/>
    </xf>
    <xf numFmtId="0" fontId="21" fillId="34" borderId="0" xfId="54" applyFont="1" applyFill="1" applyBorder="1" applyAlignment="1">
      <alignment horizontal="center"/>
      <protection/>
    </xf>
    <xf numFmtId="164" fontId="21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164" fontId="21" fillId="34" borderId="0" xfId="54" applyNumberFormat="1" applyFont="1" applyFill="1" applyBorder="1" applyAlignment="1">
      <alignment horizontal="center"/>
      <protection/>
    </xf>
    <xf numFmtId="164" fontId="21" fillId="34" borderId="14" xfId="54" applyNumberFormat="1" applyFont="1" applyFill="1" applyBorder="1" applyAlignment="1">
      <alignment horizontal="center"/>
      <protection/>
    </xf>
    <xf numFmtId="0" fontId="24" fillId="33" borderId="13" xfId="54" applyFont="1" applyFill="1" applyBorder="1" applyAlignment="1">
      <alignment horizontal="left"/>
      <protection/>
    </xf>
    <xf numFmtId="0" fontId="24" fillId="34" borderId="13" xfId="54" applyFont="1" applyFill="1" applyBorder="1" applyAlignment="1">
      <alignment horizontal="center"/>
      <protection/>
    </xf>
    <xf numFmtId="0" fontId="24" fillId="34" borderId="0" xfId="54" applyFont="1" applyFill="1" applyBorder="1" applyAlignment="1">
      <alignment horizontal="left"/>
      <protection/>
    </xf>
    <xf numFmtId="0" fontId="20" fillId="34" borderId="0" xfId="54" applyFont="1" applyFill="1" applyBorder="1" applyAlignment="1">
      <alignment horizontal="left"/>
      <protection/>
    </xf>
    <xf numFmtId="0" fontId="20" fillId="34" borderId="0" xfId="54" applyFont="1" applyFill="1" applyBorder="1">
      <alignment/>
      <protection/>
    </xf>
    <xf numFmtId="0" fontId="20" fillId="34" borderId="0" xfId="54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18" fillId="33" borderId="15" xfId="54" applyFill="1" applyBorder="1" applyAlignment="1">
      <alignment horizont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4" applyFont="1" applyFill="1" applyBorder="1" applyAlignment="1">
      <alignment horizontal="left"/>
      <protection/>
    </xf>
    <xf numFmtId="0" fontId="27" fillId="0" borderId="0" xfId="54" applyFont="1" applyFill="1" applyBorder="1" applyAlignment="1">
      <alignment horizontal="left"/>
      <protection/>
    </xf>
    <xf numFmtId="0" fontId="2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1" fontId="0" fillId="0" borderId="0" xfId="0" applyNumberFormat="1" applyAlignment="1">
      <alignment/>
    </xf>
    <xf numFmtId="0" fontId="31" fillId="0" borderId="0" xfId="0" applyFont="1" applyAlignment="1">
      <alignment/>
    </xf>
    <xf numFmtId="0" fontId="30" fillId="0" borderId="0" xfId="54" applyFont="1" applyAlignment="1">
      <alignment horizontal="left"/>
      <protection/>
    </xf>
    <xf numFmtId="0" fontId="30" fillId="0" borderId="0" xfId="54" applyFont="1" applyAlignment="1">
      <alignment horizontal="center"/>
      <protection/>
    </xf>
    <xf numFmtId="1" fontId="30" fillId="0" borderId="0" xfId="54" applyNumberFormat="1" applyFont="1" applyAlignment="1">
      <alignment horizontal="center"/>
      <protection/>
    </xf>
    <xf numFmtId="2" fontId="30" fillId="0" borderId="0" xfId="54" applyNumberFormat="1" applyFont="1" applyAlignment="1">
      <alignment horizontal="right"/>
      <protection/>
    </xf>
    <xf numFmtId="0" fontId="18" fillId="0" borderId="0" xfId="54" applyFont="1">
      <alignment/>
      <protection/>
    </xf>
    <xf numFmtId="0" fontId="32" fillId="0" borderId="0" xfId="54" applyFont="1" applyAlignment="1">
      <alignment horizontal="left"/>
      <protection/>
    </xf>
    <xf numFmtId="0" fontId="0" fillId="0" borderId="0" xfId="0" applyFont="1" applyAlignment="1">
      <alignment/>
    </xf>
    <xf numFmtId="0" fontId="33" fillId="0" borderId="0" xfId="54" applyFont="1">
      <alignment/>
      <protection/>
    </xf>
    <xf numFmtId="0" fontId="33" fillId="0" borderId="0" xfId="54" applyFont="1" applyAlignment="1">
      <alignment horizontal="left"/>
      <protection/>
    </xf>
    <xf numFmtId="0" fontId="33" fillId="0" borderId="0" xfId="54" applyFont="1" applyAlignment="1">
      <alignment horizontal="center"/>
      <protection/>
    </xf>
    <xf numFmtId="1" fontId="33" fillId="0" borderId="0" xfId="54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4" fillId="0" borderId="0" xfId="54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5" fillId="0" borderId="0" xfId="54" applyFont="1" applyAlignment="1">
      <alignment horizontal="left"/>
      <protection/>
    </xf>
    <xf numFmtId="0" fontId="35" fillId="0" borderId="0" xfId="54" applyFont="1">
      <alignment/>
      <protection/>
    </xf>
    <xf numFmtId="0" fontId="35" fillId="0" borderId="0" xfId="54" applyFont="1" applyAlignment="1">
      <alignment horizontal="center"/>
      <protection/>
    </xf>
    <xf numFmtId="1" fontId="35" fillId="0" borderId="0" xfId="54" applyNumberFormat="1" applyFont="1" applyAlignment="1">
      <alignment horizontal="center"/>
      <protection/>
    </xf>
    <xf numFmtId="0" fontId="33" fillId="0" borderId="0" xfId="54" applyFont="1" applyBorder="1" applyAlignment="1">
      <alignment horizontal="center"/>
      <protection/>
    </xf>
    <xf numFmtId="0" fontId="34" fillId="0" borderId="0" xfId="54" applyFont="1" applyBorder="1" applyAlignment="1">
      <alignment horizontal="left"/>
      <protection/>
    </xf>
    <xf numFmtId="0" fontId="35" fillId="0" borderId="0" xfId="54" applyFont="1" applyBorder="1">
      <alignment/>
      <protection/>
    </xf>
    <xf numFmtId="0" fontId="35" fillId="0" borderId="0" xfId="54" applyFont="1" applyBorder="1" applyAlignment="1">
      <alignment horizontal="left"/>
      <protection/>
    </xf>
    <xf numFmtId="0" fontId="35" fillId="0" borderId="0" xfId="54" applyFont="1" applyBorder="1" applyAlignment="1">
      <alignment horizontal="center"/>
      <protection/>
    </xf>
    <xf numFmtId="1" fontId="35" fillId="0" borderId="0" xfId="54" applyNumberFormat="1" applyFont="1" applyBorder="1" applyAlignment="1">
      <alignment horizontal="center"/>
      <protection/>
    </xf>
    <xf numFmtId="0" fontId="33" fillId="0" borderId="0" xfId="54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18" xfId="54" applyFont="1" applyBorder="1" applyAlignment="1">
      <alignment horizontal="left"/>
      <protection/>
    </xf>
    <xf numFmtId="0" fontId="34" fillId="0" borderId="19" xfId="54" applyFont="1" applyBorder="1" applyAlignment="1">
      <alignment horizontal="left"/>
      <protection/>
    </xf>
    <xf numFmtId="0" fontId="35" fillId="0" borderId="19" xfId="54" applyFont="1" applyBorder="1">
      <alignment/>
      <protection/>
    </xf>
    <xf numFmtId="0" fontId="35" fillId="0" borderId="19" xfId="54" applyFont="1" applyBorder="1" applyAlignment="1">
      <alignment horizontal="left"/>
      <protection/>
    </xf>
    <xf numFmtId="0" fontId="35" fillId="0" borderId="19" xfId="54" applyFont="1" applyBorder="1" applyAlignment="1">
      <alignment horizontal="center"/>
      <protection/>
    </xf>
    <xf numFmtId="1" fontId="35" fillId="0" borderId="19" xfId="54" applyNumberFormat="1" applyFont="1" applyBorder="1" applyAlignment="1">
      <alignment horizontal="center"/>
      <protection/>
    </xf>
    <xf numFmtId="0" fontId="33" fillId="0" borderId="19" xfId="54" applyFont="1" applyBorder="1">
      <alignment/>
      <protection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0" fillId="0" borderId="22" xfId="0" applyFont="1" applyBorder="1" applyAlignment="1">
      <alignment/>
    </xf>
    <xf numFmtId="1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Model Nieuw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53</xdr:row>
      <xdr:rowOff>152400</xdr:rowOff>
    </xdr:from>
    <xdr:to>
      <xdr:col>15</xdr:col>
      <xdr:colOff>104775</xdr:colOff>
      <xdr:row>56</xdr:row>
      <xdr:rowOff>133350</xdr:rowOff>
    </xdr:to>
    <xdr:pic>
      <xdr:nvPicPr>
        <xdr:cNvPr id="2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8982075"/>
          <a:ext cx="5762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5e%20kader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28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0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8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1"/>
      <c r="L2" s="12"/>
      <c r="M2" s="13"/>
      <c r="N2" s="13"/>
      <c r="O2" s="14"/>
      <c r="P2" s="15"/>
    </row>
    <row r="3" spans="1:16" ht="15">
      <c r="A3" s="16"/>
      <c r="B3" s="17"/>
      <c r="C3" s="18"/>
      <c r="D3" s="19"/>
      <c r="E3" s="19"/>
      <c r="F3" s="20"/>
      <c r="G3" s="21"/>
      <c r="H3" s="21"/>
      <c r="I3" s="21"/>
      <c r="J3" s="21"/>
      <c r="K3" s="21"/>
      <c r="L3" s="21"/>
      <c r="M3" s="13"/>
      <c r="N3" s="13"/>
      <c r="O3" s="22"/>
      <c r="P3" s="23"/>
    </row>
    <row r="4" spans="1:16" ht="15.75" thickBot="1">
      <c r="A4" s="24"/>
      <c r="B4" s="25" t="s">
        <v>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</row>
    <row r="5" spans="3:6" ht="12.75" customHeight="1">
      <c r="C5" s="29" t="s">
        <v>5</v>
      </c>
      <c r="D5" s="30"/>
      <c r="E5" s="30"/>
      <c r="F5" s="31"/>
    </row>
    <row r="6" ht="6" customHeight="1"/>
    <row r="7" spans="1:16" ht="18.75">
      <c r="A7" s="32" t="s">
        <v>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ht="6.75" customHeight="1"/>
    <row r="9" spans="2:15" ht="11.25" customHeight="1">
      <c r="B9"/>
      <c r="C9" s="33" t="s">
        <v>7</v>
      </c>
      <c r="D9" s="33" t="s">
        <v>8</v>
      </c>
      <c r="E9" s="33"/>
      <c r="F9" s="33" t="s">
        <v>9</v>
      </c>
      <c r="G9" s="33"/>
      <c r="H9" s="33"/>
      <c r="I9" s="28"/>
      <c r="J9" s="33" t="s">
        <v>10</v>
      </c>
      <c r="K9" s="33" t="s">
        <v>11</v>
      </c>
      <c r="L9" s="33" t="s">
        <v>12</v>
      </c>
      <c r="M9" s="33" t="s">
        <v>13</v>
      </c>
      <c r="N9" s="33" t="s">
        <v>14</v>
      </c>
      <c r="O9" s="33" t="s">
        <v>15</v>
      </c>
    </row>
    <row r="10" spans="2:15" ht="15">
      <c r="B10">
        <f>B9+1</f>
        <v>1</v>
      </c>
      <c r="C10" s="34">
        <v>9143</v>
      </c>
      <c r="D10" s="35" t="str">
        <f>VLOOKUP(C10,'[1]LEDEN'!A:C,2,FALSE)</f>
        <v>DENEUT Johan</v>
      </c>
      <c r="F10" s="28" t="str">
        <f>VLOOKUP(C10,'[1]LEDEN'!A:C,3,FALSE)</f>
        <v>K.GHOK</v>
      </c>
      <c r="J10" s="28">
        <v>8</v>
      </c>
      <c r="K10" s="28">
        <v>240</v>
      </c>
      <c r="L10" s="28">
        <v>54</v>
      </c>
      <c r="M10" s="36">
        <f aca="true" t="shared" si="0" ref="M10:M24">IF(L10&lt;&gt;"",(K10/L10)-0.005,"")</f>
        <v>4.439444444444445</v>
      </c>
      <c r="N10" s="28">
        <v>31</v>
      </c>
      <c r="O10" s="28" t="str">
        <f>IF(M10&lt;3,"OG",IF(AND(M10&gt;=3,M10&lt;5),"MG",IF(AND(M10&gt;=5,M10&lt;8),"PR",IF(AND(M10&gt;=8,M10&lt;12),"DPR",IF(AND(M10&gt;=12,M10&lt;18),"DRPR","")))))</f>
        <v>MG</v>
      </c>
    </row>
    <row r="11" spans="2:15" ht="15">
      <c r="B11">
        <f>B10+1</f>
        <v>2</v>
      </c>
      <c r="C11" s="34">
        <v>8735</v>
      </c>
      <c r="D11" s="35" t="str">
        <f>VLOOKUP(C11,'[1]LEDEN'!A:C,2,FALSE)</f>
        <v>VAN DEN BUVERIE Eric</v>
      </c>
      <c r="F11" s="28" t="str">
        <f>VLOOKUP(C11,'[1]LEDEN'!A:C,3,FALSE)</f>
        <v>VOLH</v>
      </c>
      <c r="J11" s="28">
        <v>8</v>
      </c>
      <c r="K11" s="28">
        <v>240</v>
      </c>
      <c r="L11" s="28">
        <v>62</v>
      </c>
      <c r="M11" s="36">
        <f t="shared" si="0"/>
        <v>3.865967741935484</v>
      </c>
      <c r="N11" s="28">
        <v>36</v>
      </c>
      <c r="O11" s="28" t="str">
        <f aca="true" t="shared" si="1" ref="O11:O26">IF(M11&lt;3,"OG",IF(AND(M11&gt;=3,M11&lt;5),"MG",IF(AND(M11&gt;=5,M11&lt;8),"PR",IF(AND(M11&gt;=8,M11&lt;12),"DPR",IF(AND(M11&gt;=12,M11&lt;18),"DRPR","")))))</f>
        <v>MG</v>
      </c>
    </row>
    <row r="12" spans="2:15" ht="15">
      <c r="B12">
        <f aca="true" t="shared" si="2" ref="B12:B24">B11+1</f>
        <v>3</v>
      </c>
      <c r="C12" s="34">
        <v>7288</v>
      </c>
      <c r="D12" s="35" t="str">
        <f>VLOOKUP(C12,'[1]LEDEN'!A:C,2,FALSE)</f>
        <v>HURTEKANT Luc</v>
      </c>
      <c r="F12" s="28" t="str">
        <f>VLOOKUP(C12,'[1]LEDEN'!A:C,3,FALSE)</f>
        <v>VOLH</v>
      </c>
      <c r="J12" s="28">
        <v>7</v>
      </c>
      <c r="K12" s="28">
        <v>240</v>
      </c>
      <c r="L12" s="28">
        <v>73</v>
      </c>
      <c r="M12" s="36">
        <f t="shared" si="0"/>
        <v>3.2826712328767123</v>
      </c>
      <c r="N12" s="28">
        <v>18</v>
      </c>
      <c r="O12" s="28" t="str">
        <f t="shared" si="1"/>
        <v>MG</v>
      </c>
    </row>
    <row r="13" spans="2:15" ht="15">
      <c r="B13">
        <f t="shared" si="2"/>
        <v>4</v>
      </c>
      <c r="C13" s="34">
        <v>2568</v>
      </c>
      <c r="D13" s="35" t="str">
        <f>VLOOKUP(C13,'[1]LEDEN'!A:C,2,FALSE)</f>
        <v>CORNELISSEN Jacky</v>
      </c>
      <c r="F13" s="28" t="str">
        <f>VLOOKUP(C13,'[1]LEDEN'!A:C,3,FALSE)</f>
        <v>KK</v>
      </c>
      <c r="G13" t="s">
        <v>16</v>
      </c>
      <c r="J13" s="28">
        <v>4</v>
      </c>
      <c r="K13" s="28">
        <v>198</v>
      </c>
      <c r="L13" s="28">
        <v>62</v>
      </c>
      <c r="M13" s="36">
        <f t="shared" si="0"/>
        <v>3.188548387096774</v>
      </c>
      <c r="N13" s="28">
        <v>26</v>
      </c>
      <c r="O13" s="28" t="str">
        <f t="shared" si="1"/>
        <v>MG</v>
      </c>
    </row>
    <row r="14" spans="2:15" ht="15">
      <c r="B14">
        <f t="shared" si="2"/>
        <v>5</v>
      </c>
      <c r="C14" s="34">
        <v>9439</v>
      </c>
      <c r="D14" s="35" t="str">
        <f>VLOOKUP(C14,'[1]LEDEN'!A:C,2,FALSE)</f>
        <v>VANDENBERGHE Rudy</v>
      </c>
      <c r="F14" s="28" t="str">
        <f>VLOOKUP(C14,'[1]LEDEN'!A:C,3,FALSE)</f>
        <v>VOLH</v>
      </c>
      <c r="G14" t="s">
        <v>16</v>
      </c>
      <c r="J14" s="28">
        <v>4</v>
      </c>
      <c r="K14" s="28">
        <v>209</v>
      </c>
      <c r="L14" s="28">
        <v>67</v>
      </c>
      <c r="M14" s="36">
        <f t="shared" si="0"/>
        <v>3.114402985074627</v>
      </c>
      <c r="N14" s="28">
        <v>20</v>
      </c>
      <c r="O14" s="28" t="str">
        <f t="shared" si="1"/>
        <v>MG</v>
      </c>
    </row>
    <row r="15" spans="2:15" ht="15">
      <c r="B15">
        <f t="shared" si="2"/>
        <v>6</v>
      </c>
      <c r="C15" s="34">
        <v>8528</v>
      </c>
      <c r="D15" s="35" t="str">
        <f>VLOOKUP(C15,'[1]LEDEN'!A:C,2,FALSE)</f>
        <v>VAN ACKER Jozef</v>
      </c>
      <c r="F15" s="28" t="str">
        <f>VLOOKUP(C15,'[1]LEDEN'!A:C,3,FALSE)</f>
        <v>WOH</v>
      </c>
      <c r="J15" s="28">
        <v>2</v>
      </c>
      <c r="K15" s="28">
        <v>210</v>
      </c>
      <c r="L15" s="28">
        <v>67</v>
      </c>
      <c r="M15" s="36">
        <f t="shared" si="0"/>
        <v>3.1293283582089555</v>
      </c>
      <c r="N15" s="28">
        <v>20</v>
      </c>
      <c r="O15" s="28" t="str">
        <f t="shared" si="1"/>
        <v>MG</v>
      </c>
    </row>
    <row r="16" spans="2:15" ht="15">
      <c r="B16">
        <f t="shared" si="2"/>
        <v>7</v>
      </c>
      <c r="C16" s="34">
        <v>9274</v>
      </c>
      <c r="D16" s="35" t="str">
        <f>VLOOKUP(C16,'[1]LEDEN'!A:C,2,FALSE)</f>
        <v>VERBRUGGHE Philippe</v>
      </c>
      <c r="F16" s="28" t="str">
        <f>VLOOKUP(C16,'[1]LEDEN'!A:C,3,FALSE)</f>
        <v>K.GHOK</v>
      </c>
      <c r="J16" s="28">
        <v>2</v>
      </c>
      <c r="K16" s="28">
        <v>208</v>
      </c>
      <c r="L16" s="28">
        <v>69</v>
      </c>
      <c r="M16" s="36">
        <f t="shared" si="0"/>
        <v>3.0094927536231886</v>
      </c>
      <c r="N16" s="28">
        <v>24</v>
      </c>
      <c r="O16" s="28" t="str">
        <f t="shared" si="1"/>
        <v>MG</v>
      </c>
    </row>
    <row r="17" spans="2:15" ht="15">
      <c r="B17">
        <f t="shared" si="2"/>
        <v>8</v>
      </c>
      <c r="C17" s="34">
        <v>4701</v>
      </c>
      <c r="D17" s="35" t="str">
        <f>VLOOKUP(C17,'[1]LEDEN'!A:C,2,FALSE)</f>
        <v>WERBROUCK Donald</v>
      </c>
      <c r="F17" s="28" t="str">
        <f>VLOOKUP(C17,'[1]LEDEN'!A:C,3,FALSE)</f>
        <v>WOH</v>
      </c>
      <c r="J17" s="28">
        <v>6</v>
      </c>
      <c r="K17" s="28">
        <v>226</v>
      </c>
      <c r="L17" s="28">
        <v>81</v>
      </c>
      <c r="M17" s="36">
        <f t="shared" si="0"/>
        <v>2.7851234567901235</v>
      </c>
      <c r="N17" s="28">
        <v>16</v>
      </c>
      <c r="O17" s="28" t="str">
        <f t="shared" si="1"/>
        <v>OG</v>
      </c>
    </row>
    <row r="18" spans="2:15" ht="15">
      <c r="B18">
        <f t="shared" si="2"/>
        <v>9</v>
      </c>
      <c r="C18" s="34">
        <v>7464</v>
      </c>
      <c r="D18" s="35" t="str">
        <f>VLOOKUP(C18,'[1]LEDEN'!A:C,2,FALSE)</f>
        <v>STORME Gerard</v>
      </c>
      <c r="F18" s="28" t="str">
        <f>VLOOKUP(C18,'[1]LEDEN'!A:C,3,FALSE)</f>
        <v>WOH</v>
      </c>
      <c r="J18" s="28">
        <v>6</v>
      </c>
      <c r="K18" s="28">
        <v>220</v>
      </c>
      <c r="L18" s="28">
        <v>91</v>
      </c>
      <c r="M18" s="36">
        <f t="shared" si="0"/>
        <v>2.4125824175824175</v>
      </c>
      <c r="N18" s="28">
        <v>14</v>
      </c>
      <c r="O18" s="28" t="str">
        <f t="shared" si="1"/>
        <v>OG</v>
      </c>
    </row>
    <row r="19" spans="2:15" ht="15">
      <c r="B19">
        <f t="shared" si="2"/>
        <v>10</v>
      </c>
      <c r="C19" s="34">
        <v>9074</v>
      </c>
      <c r="D19" s="35" t="str">
        <f>VLOOKUP(C19,'[1]LEDEN'!A:C,2,FALSE)</f>
        <v>VANBIERVLIET Geert</v>
      </c>
      <c r="F19" s="28" t="str">
        <f>VLOOKUP(C19,'[1]LEDEN'!A:C,3,FALSE)</f>
        <v>WOH</v>
      </c>
      <c r="J19" s="28">
        <v>4</v>
      </c>
      <c r="K19" s="28">
        <v>207</v>
      </c>
      <c r="L19" s="28">
        <v>71</v>
      </c>
      <c r="M19" s="36">
        <f t="shared" si="0"/>
        <v>2.910492957746479</v>
      </c>
      <c r="N19" s="28">
        <v>15</v>
      </c>
      <c r="O19" s="28" t="str">
        <f t="shared" si="1"/>
        <v>OG</v>
      </c>
    </row>
    <row r="20" spans="2:15" ht="15">
      <c r="B20">
        <f t="shared" si="2"/>
        <v>11</v>
      </c>
      <c r="C20" s="34">
        <v>8085</v>
      </c>
      <c r="D20" s="35" t="str">
        <f>VLOOKUP(C20,'[1]LEDEN'!A:C,2,FALSE)</f>
        <v>BOUCKENOOGHE Gilbert</v>
      </c>
      <c r="F20" s="28" t="str">
        <f>VLOOKUP(C20,'[1]LEDEN'!A:C,3,FALSE)</f>
        <v>WOH</v>
      </c>
      <c r="J20" s="28">
        <v>4</v>
      </c>
      <c r="K20" s="28">
        <v>196</v>
      </c>
      <c r="L20" s="28">
        <v>77</v>
      </c>
      <c r="M20" s="36">
        <f t="shared" si="0"/>
        <v>2.5404545454545455</v>
      </c>
      <c r="N20" s="28">
        <v>13</v>
      </c>
      <c r="O20" s="28" t="str">
        <f t="shared" si="1"/>
        <v>OG</v>
      </c>
    </row>
    <row r="21" spans="2:15" ht="15">
      <c r="B21">
        <f t="shared" si="2"/>
        <v>12</v>
      </c>
      <c r="C21" s="34">
        <v>8703</v>
      </c>
      <c r="D21" s="35" t="str">
        <f>VLOOKUP(C21,'[1]LEDEN'!A:C,2,FALSE)</f>
        <v>CRAEYNEST Daniël</v>
      </c>
      <c r="F21" s="28" t="str">
        <f>VLOOKUP(C21,'[1]LEDEN'!A:C,3,FALSE)</f>
        <v>DLS</v>
      </c>
      <c r="J21" s="28">
        <v>2</v>
      </c>
      <c r="K21" s="28">
        <v>166</v>
      </c>
      <c r="L21" s="28">
        <v>72</v>
      </c>
      <c r="M21" s="36">
        <f t="shared" si="0"/>
        <v>2.3005555555555555</v>
      </c>
      <c r="N21" s="28">
        <v>13</v>
      </c>
      <c r="O21" s="28" t="str">
        <f t="shared" si="1"/>
        <v>OG</v>
      </c>
    </row>
    <row r="22" spans="2:15" ht="15">
      <c r="B22">
        <f t="shared" si="2"/>
        <v>13</v>
      </c>
      <c r="C22" s="28">
        <v>7692</v>
      </c>
      <c r="D22" s="35" t="str">
        <f>VLOOKUP(C22,'[1]LEDEN'!A:C,2,FALSE)</f>
        <v>VUYLSTEKE Gilbert</v>
      </c>
      <c r="F22" s="28" t="str">
        <f>VLOOKUP(C22,'[1]LEDEN'!A:C,3,FALSE)</f>
        <v>WOH</v>
      </c>
      <c r="J22" s="28">
        <v>2</v>
      </c>
      <c r="K22" s="28">
        <v>154</v>
      </c>
      <c r="L22" s="28">
        <v>70</v>
      </c>
      <c r="M22" s="36">
        <f t="shared" si="0"/>
        <v>2.1950000000000003</v>
      </c>
      <c r="N22" s="28">
        <v>16</v>
      </c>
      <c r="O22" s="28" t="str">
        <f t="shared" si="1"/>
        <v>OG</v>
      </c>
    </row>
    <row r="23" spans="2:15" ht="15">
      <c r="B23">
        <f t="shared" si="2"/>
        <v>14</v>
      </c>
      <c r="C23" s="28">
        <v>7697</v>
      </c>
      <c r="D23" s="35" t="str">
        <f>VLOOKUP(C23,'[1]LEDEN'!A:C,2,FALSE)</f>
        <v>GHESQUIERE Jozef</v>
      </c>
      <c r="F23" s="28" t="str">
        <f>VLOOKUP(C23,'[1]LEDEN'!A:C,3,FALSE)</f>
        <v>DOS</v>
      </c>
      <c r="J23" s="28">
        <v>1</v>
      </c>
      <c r="K23" s="28">
        <v>125</v>
      </c>
      <c r="L23" s="28">
        <v>76</v>
      </c>
      <c r="M23" s="36">
        <f t="shared" si="0"/>
        <v>1.6397368421052632</v>
      </c>
      <c r="N23" s="28">
        <v>10</v>
      </c>
      <c r="O23" s="28" t="str">
        <f t="shared" si="1"/>
        <v>OG</v>
      </c>
    </row>
    <row r="24" spans="2:15" ht="15">
      <c r="B24">
        <f t="shared" si="2"/>
        <v>15</v>
      </c>
      <c r="C24" s="28">
        <v>8459</v>
      </c>
      <c r="D24" s="35" t="str">
        <f>VLOOKUP(C24,'[1]LEDEN'!A:C,2,FALSE)</f>
        <v>VAN DE VELDE Désire</v>
      </c>
      <c r="F24" s="28" t="str">
        <f>VLOOKUP(C24,'[1]LEDEN'!A:C,3,FALSE)</f>
        <v>DLS</v>
      </c>
      <c r="J24" s="28">
        <v>0</v>
      </c>
      <c r="K24" s="28">
        <v>129</v>
      </c>
      <c r="L24" s="28">
        <v>84</v>
      </c>
      <c r="M24" s="36">
        <f t="shared" si="0"/>
        <v>1.530714285714286</v>
      </c>
      <c r="N24" s="28">
        <v>13</v>
      </c>
      <c r="O24" s="28" t="str">
        <f t="shared" si="1"/>
        <v>OG</v>
      </c>
    </row>
    <row r="25" spans="2:14" ht="6" customHeight="1">
      <c r="B25"/>
      <c r="C25" s="28"/>
      <c r="D25" s="35"/>
      <c r="F25" s="28"/>
      <c r="J25" s="28"/>
      <c r="K25" s="28"/>
      <c r="L25" s="28"/>
      <c r="M25" s="36"/>
      <c r="N25" s="28"/>
    </row>
    <row r="26" spans="2:15" ht="15">
      <c r="B26"/>
      <c r="C26" s="28">
        <v>7814</v>
      </c>
      <c r="D26" s="35" t="str">
        <f>VLOOKUP(C26,'[1]LEDEN'!A:C,2,FALSE)</f>
        <v>DEWILDE Johan</v>
      </c>
      <c r="F26" s="28" t="str">
        <f>VLOOKUP(C26,'[1]LEDEN'!A:C,3,FALSE)</f>
        <v>K.GHOK</v>
      </c>
      <c r="J26" s="35" t="s">
        <v>17</v>
      </c>
      <c r="K26" s="28"/>
      <c r="L26" s="28"/>
      <c r="M26" s="36">
        <f>IF(L26&lt;&gt;"",(#REF!/L26)-0.005,"")</f>
      </c>
      <c r="N26" s="28"/>
      <c r="O26" s="28">
        <f t="shared" si="1"/>
      </c>
    </row>
    <row r="27" ht="6" customHeight="1"/>
    <row r="28" spans="2:16" ht="23.25">
      <c r="B28" s="37" t="s">
        <v>18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</row>
    <row r="29" spans="2:16" ht="15">
      <c r="B29" s="38" t="s">
        <v>19</v>
      </c>
      <c r="D29" s="39"/>
      <c r="O29"/>
      <c r="P29" s="28"/>
    </row>
    <row r="30" spans="2:16" ht="15">
      <c r="B30">
        <v>1</v>
      </c>
      <c r="C30" s="34">
        <v>9143</v>
      </c>
      <c r="D30" s="35" t="str">
        <f>VLOOKUP(C30,'[1]LEDEN'!A:C,2,FALSE)</f>
        <v>DENEUT Johan</v>
      </c>
      <c r="F30" s="28" t="str">
        <f>VLOOKUP(C30,'[1]LEDEN'!A:C,3,FALSE)</f>
        <v>K.GHOK</v>
      </c>
      <c r="H30" s="40" t="s">
        <v>20</v>
      </c>
      <c r="O30"/>
      <c r="P30" s="28"/>
    </row>
    <row r="31" spans="2:16" ht="15">
      <c r="B31">
        <v>2</v>
      </c>
      <c r="C31" s="28">
        <v>8735</v>
      </c>
      <c r="D31" s="35" t="str">
        <f>VLOOKUP(C31,'[1]LEDEN'!A:C,2,FALSE)</f>
        <v>VAN DEN BUVERIE Eric</v>
      </c>
      <c r="F31" s="28" t="str">
        <f>VLOOKUP(C31,'[1]LEDEN'!A:C,3,FALSE)</f>
        <v>VOLH</v>
      </c>
      <c r="H31" s="40" t="s">
        <v>21</v>
      </c>
      <c r="O31"/>
      <c r="P31" s="28"/>
    </row>
    <row r="32" spans="2:16" ht="15">
      <c r="B32">
        <v>3</v>
      </c>
      <c r="C32" s="28">
        <v>7288</v>
      </c>
      <c r="D32" s="35" t="str">
        <f>VLOOKUP(C32,'[1]LEDEN'!A:C,2,FALSE)</f>
        <v>HURTEKANT Luc</v>
      </c>
      <c r="F32" s="28" t="str">
        <f>VLOOKUP(C32,'[1]LEDEN'!A:C,3,FALSE)</f>
        <v>VOLH</v>
      </c>
      <c r="H32" s="40" t="s">
        <v>22</v>
      </c>
      <c r="O32"/>
      <c r="P32" s="28"/>
    </row>
    <row r="33" spans="2:16" ht="15">
      <c r="B33">
        <v>4</v>
      </c>
      <c r="C33" s="28">
        <v>2568</v>
      </c>
      <c r="D33" s="35" t="str">
        <f>VLOOKUP(C33,'[1]LEDEN'!A:C,2,FALSE)</f>
        <v>CORNELISSEN Jacky</v>
      </c>
      <c r="F33" s="28" t="str">
        <f>VLOOKUP(C33,'[1]LEDEN'!A:C,3,FALSE)</f>
        <v>KK</v>
      </c>
      <c r="G33" t="s">
        <v>16</v>
      </c>
      <c r="H33" s="40" t="s">
        <v>23</v>
      </c>
      <c r="O33"/>
      <c r="P33" s="28"/>
    </row>
    <row r="34" spans="2:16" ht="6" customHeight="1">
      <c r="B34"/>
      <c r="C34" s="28"/>
      <c r="O34"/>
      <c r="P34" s="28"/>
    </row>
    <row r="35" spans="2:16" ht="15">
      <c r="B35" s="41" t="s">
        <v>24</v>
      </c>
      <c r="C35" s="28"/>
      <c r="E35" s="42">
        <v>60</v>
      </c>
      <c r="K35" s="43"/>
      <c r="O35"/>
      <c r="P35" s="28"/>
    </row>
    <row r="36" spans="2:16" ht="6" customHeight="1">
      <c r="B36"/>
      <c r="C36" s="28"/>
      <c r="K36" s="43"/>
      <c r="O36"/>
      <c r="P36" s="28"/>
    </row>
    <row r="37" spans="2:16" ht="15">
      <c r="B37" s="42" t="s">
        <v>25</v>
      </c>
      <c r="C37" s="28"/>
      <c r="E37" s="44" t="s">
        <v>26</v>
      </c>
      <c r="F37" s="45"/>
      <c r="G37" s="46"/>
      <c r="H37" s="46"/>
      <c r="I37" s="46"/>
      <c r="J37" s="46"/>
      <c r="K37" s="47"/>
      <c r="M37" s="48">
        <v>3</v>
      </c>
      <c r="O37"/>
      <c r="P37" s="28"/>
    </row>
    <row r="38" spans="5:13" ht="15">
      <c r="E38" s="49" t="s">
        <v>27</v>
      </c>
      <c r="K38" s="43"/>
      <c r="M38" s="48">
        <v>3</v>
      </c>
    </row>
    <row r="39" ht="6" customHeight="1">
      <c r="K39" s="43"/>
    </row>
    <row r="40" spans="2:11" ht="15">
      <c r="B40" s="41" t="s">
        <v>28</v>
      </c>
      <c r="E40" t="s">
        <v>29</v>
      </c>
      <c r="K40" s="43"/>
    </row>
    <row r="41" ht="6" customHeight="1">
      <c r="K41" s="43"/>
    </row>
    <row r="42" spans="2:16" ht="15">
      <c r="B42" s="50" t="s">
        <v>30</v>
      </c>
      <c r="C42" s="51"/>
      <c r="D42" s="52"/>
      <c r="E42" s="52"/>
      <c r="F42" s="53"/>
      <c r="G42" s="54"/>
      <c r="H42" s="54"/>
      <c r="I42" s="54"/>
      <c r="J42" s="54"/>
      <c r="K42" s="55"/>
      <c r="L42" s="54"/>
      <c r="M42" s="52"/>
      <c r="N42" s="51"/>
      <c r="O42" s="56"/>
      <c r="P42" s="51"/>
    </row>
    <row r="43" spans="2:16" ht="6" customHeight="1">
      <c r="B43" s="54"/>
      <c r="C43" s="57"/>
      <c r="D43" s="52"/>
      <c r="E43" s="51"/>
      <c r="F43" s="51"/>
      <c r="G43" s="51"/>
      <c r="H43" s="51"/>
      <c r="I43" s="51"/>
      <c r="J43" s="51"/>
      <c r="K43" s="58"/>
      <c r="L43" s="51"/>
      <c r="M43" s="51"/>
      <c r="N43" s="51"/>
      <c r="O43" s="56"/>
      <c r="P43" s="51"/>
    </row>
    <row r="44" spans="2:16" ht="15">
      <c r="B44" s="59" t="s">
        <v>31</v>
      </c>
      <c r="C44" s="51"/>
      <c r="D44" s="51"/>
      <c r="E44" s="59"/>
      <c r="F44" s="59" t="s">
        <v>32</v>
      </c>
      <c r="G44" s="60"/>
      <c r="H44" s="59"/>
      <c r="I44" s="61"/>
      <c r="J44" s="61"/>
      <c r="K44" s="62"/>
      <c r="L44" s="59" t="s">
        <v>33</v>
      </c>
      <c r="M44" s="61"/>
      <c r="N44" s="59"/>
      <c r="O44" s="52"/>
      <c r="P44" s="51"/>
    </row>
    <row r="45" spans="2:16" ht="6.75" customHeight="1">
      <c r="B45" s="54"/>
      <c r="C45" s="51"/>
      <c r="D45" s="51"/>
      <c r="E45" s="59"/>
      <c r="F45" s="60"/>
      <c r="G45" s="60"/>
      <c r="H45" s="59"/>
      <c r="I45" s="61"/>
      <c r="J45" s="61"/>
      <c r="K45" s="62"/>
      <c r="L45" s="59"/>
      <c r="M45" s="61"/>
      <c r="N45" s="59"/>
      <c r="O45" s="52"/>
      <c r="P45" s="51"/>
    </row>
    <row r="46" spans="2:16" ht="15">
      <c r="B46" s="59" t="s">
        <v>34</v>
      </c>
      <c r="C46" s="59"/>
      <c r="D46" s="52"/>
      <c r="E46" s="52"/>
      <c r="F46" s="53"/>
      <c r="G46" s="54"/>
      <c r="H46" s="54"/>
      <c r="I46" s="54"/>
      <c r="J46" s="54"/>
      <c r="K46" s="55"/>
      <c r="L46" s="53"/>
      <c r="M46" s="52"/>
      <c r="N46" s="51"/>
      <c r="O46" s="56"/>
      <c r="P46" s="51"/>
    </row>
    <row r="47" spans="2:16" ht="15">
      <c r="B47" s="59" t="s">
        <v>35</v>
      </c>
      <c r="C47" s="59"/>
      <c r="D47" s="52"/>
      <c r="E47" s="52"/>
      <c r="F47" s="53"/>
      <c r="G47" s="54"/>
      <c r="H47" s="54"/>
      <c r="I47" s="54"/>
      <c r="J47" s="54"/>
      <c r="K47" s="55"/>
      <c r="L47" s="53"/>
      <c r="M47" s="52"/>
      <c r="N47" s="51"/>
      <c r="O47" s="56"/>
      <c r="P47" s="51"/>
    </row>
    <row r="48" spans="2:16" ht="6" customHeight="1">
      <c r="B48" s="63"/>
      <c r="C48" s="64"/>
      <c r="D48" s="65"/>
      <c r="E48" s="65"/>
      <c r="F48" s="66"/>
      <c r="G48" s="67"/>
      <c r="H48" s="67"/>
      <c r="I48" s="67"/>
      <c r="J48" s="67"/>
      <c r="K48" s="68"/>
      <c r="L48" s="66"/>
      <c r="M48" s="69"/>
      <c r="N48" s="70"/>
      <c r="O48" s="71"/>
      <c r="P48" s="70"/>
    </row>
    <row r="49" spans="2:16" ht="15">
      <c r="B49" s="72" t="s">
        <v>36</v>
      </c>
      <c r="C49" s="73"/>
      <c r="D49" s="74"/>
      <c r="E49" s="74"/>
      <c r="F49" s="75"/>
      <c r="G49" s="76"/>
      <c r="H49" s="76"/>
      <c r="I49" s="76"/>
      <c r="J49" s="76"/>
      <c r="K49" s="77"/>
      <c r="L49" s="75"/>
      <c r="M49" s="78"/>
      <c r="N49" s="79"/>
      <c r="O49" s="80"/>
      <c r="P49" s="81"/>
    </row>
    <row r="50" spans="2:16" ht="15">
      <c r="B50" s="82" t="s">
        <v>37</v>
      </c>
      <c r="C50" s="83"/>
      <c r="D50" s="83"/>
      <c r="E50" s="83"/>
      <c r="F50" s="83"/>
      <c r="G50" s="83"/>
      <c r="H50" s="83"/>
      <c r="I50" s="83"/>
      <c r="J50" s="83"/>
      <c r="K50" s="84"/>
      <c r="L50" s="83"/>
      <c r="M50" s="83"/>
      <c r="N50" s="83"/>
      <c r="O50" s="85"/>
      <c r="P50" s="86"/>
    </row>
    <row r="51" spans="2:16" ht="6" customHeight="1">
      <c r="B51" s="56"/>
      <c r="C51" s="51"/>
      <c r="D51" s="51"/>
      <c r="E51" s="51"/>
      <c r="F51" s="51"/>
      <c r="G51" s="51"/>
      <c r="H51" s="51"/>
      <c r="I51" s="51"/>
      <c r="J51" s="51"/>
      <c r="K51" s="58"/>
      <c r="L51" s="51"/>
      <c r="M51" s="51"/>
      <c r="N51" s="51"/>
      <c r="O51" s="56"/>
      <c r="P51" s="51"/>
    </row>
    <row r="52" spans="2:16" ht="15">
      <c r="B52" s="35" t="s">
        <v>38</v>
      </c>
      <c r="C52" s="51"/>
      <c r="D52" s="51"/>
      <c r="E52" s="51"/>
      <c r="F52" s="51"/>
      <c r="G52" s="51"/>
      <c r="H52" s="51"/>
      <c r="I52" s="51"/>
      <c r="J52" s="35"/>
      <c r="K52" s="35"/>
      <c r="L52" s="51"/>
      <c r="M52" s="51"/>
      <c r="N52" s="51"/>
      <c r="O52" s="56"/>
      <c r="P52" s="51"/>
    </row>
    <row r="53" spans="2:16" ht="15">
      <c r="B53" s="35" t="s">
        <v>39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ht="15"/>
    <row r="55" ht="15"/>
    <row r="56" ht="15"/>
    <row r="57" ht="15"/>
    <row r="60" ht="15">
      <c r="K60" s="43"/>
    </row>
    <row r="61" ht="15">
      <c r="K61" s="43"/>
    </row>
  </sheetData>
  <sheetProtection/>
  <mergeCells count="5">
    <mergeCell ref="C1:N1"/>
    <mergeCell ref="O2:P2"/>
    <mergeCell ref="B4:P4"/>
    <mergeCell ref="A7:P7"/>
    <mergeCell ref="B28:P2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2013-09-22T18:24:01Z</dcterms:created>
  <dcterms:modified xsi:type="dcterms:W3CDTF">2013-09-22T18:25:07Z</dcterms:modified>
  <cp:category/>
  <cp:version/>
  <cp:contentType/>
  <cp:contentStatus/>
</cp:coreProperties>
</file>