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<sst xmlns="http://schemas.openxmlformats.org/spreadsheetml/2006/main" count="71" uniqueCount="24">
  <si>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</si>
  <si>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</si>
  <si>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</si>
  <si>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</si>
  <si>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1° KLASSE DRIEBANDEN</t>
  </si>
  <si>
    <t xml:space="preserve">        KLEIN</t>
  </si>
  <si>
    <t>datum:</t>
  </si>
  <si>
    <t>Lokaal:</t>
  </si>
  <si>
    <t>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</si>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</sst>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zoomScalePageLayoutView="0" workbookViewId="0" topLeftCell="A1">
      <selection activeCell="F1" sqref="F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40635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HEYNDRICKX Vik</v>
      </c>
      <c r="C6" s="22"/>
      <c r="D6" s="22"/>
      <c r="E6" s="22"/>
      <c r="F6" s="24" t="s">
        <v>10</v>
      </c>
      <c r="G6" s="25" t="str">
        <f>VLOOKUP(L6,'[1]LEDEN'!A:E,3,FALSE)</f>
        <v>K.BC KRIJT OP TIJD MELLE</v>
      </c>
      <c r="H6" s="26"/>
      <c r="I6" s="24"/>
      <c r="J6" s="24"/>
      <c r="K6" s="24"/>
      <c r="L6" s="27">
        <v>8661</v>
      </c>
    </row>
    <row r="7" ht="6" customHeight="1"/>
    <row r="8" spans="6:12" ht="12.75">
      <c r="F8" s="28" t="s">
        <v>11</v>
      </c>
      <c r="G8" s="28" t="s">
        <v>12</v>
      </c>
      <c r="H8" s="28">
        <v>2.3</v>
      </c>
      <c r="I8" s="28" t="s">
        <v>13</v>
      </c>
      <c r="J8" s="29" t="s">
        <v>14</v>
      </c>
      <c r="K8" s="28" t="s">
        <v>15</v>
      </c>
      <c r="L8" s="28" t="s">
        <v>16</v>
      </c>
    </row>
    <row r="9" spans="2:14" ht="15" customHeight="1">
      <c r="B9" s="30">
        <v>1</v>
      </c>
      <c r="C9" s="31" t="str">
        <f>VLOOKUP(N9,'[1]LEDEN'!A:E,2,FALSE)</f>
        <v>SERWEYTENS Lieven</v>
      </c>
      <c r="D9" s="32"/>
      <c r="E9" s="32"/>
      <c r="F9" s="30">
        <v>2</v>
      </c>
      <c r="G9" s="30"/>
      <c r="H9" s="30">
        <v>42</v>
      </c>
      <c r="I9" s="30">
        <v>40</v>
      </c>
      <c r="J9" s="33">
        <f aca="true" t="shared" si="0" ref="J9:J14">ROUNDDOWN(H9/I9,3)</f>
        <v>1.05</v>
      </c>
      <c r="K9" s="30">
        <v>5</v>
      </c>
      <c r="L9" s="34">
        <v>1</v>
      </c>
      <c r="N9">
        <v>4557</v>
      </c>
    </row>
    <row r="10" spans="2:14" ht="15" customHeight="1">
      <c r="B10" s="30">
        <v>2</v>
      </c>
      <c r="C10" s="31" t="str">
        <f>VLOOKUP(N10,'[1]LEDEN'!A:E,2,FALSE)</f>
        <v>VAN KERCKHOVEN Dirk</v>
      </c>
      <c r="D10" s="32"/>
      <c r="E10" s="32"/>
      <c r="F10" s="30">
        <v>2</v>
      </c>
      <c r="G10" s="30"/>
      <c r="H10" s="30">
        <v>42</v>
      </c>
      <c r="I10" s="30">
        <v>45</v>
      </c>
      <c r="J10" s="33">
        <f t="shared" si="0"/>
        <v>0.933</v>
      </c>
      <c r="K10" s="30">
        <v>6</v>
      </c>
      <c r="L10" s="35"/>
      <c r="N10">
        <v>1215</v>
      </c>
    </row>
    <row r="11" spans="2:14" ht="15" customHeight="1">
      <c r="B11" s="30">
        <v>3</v>
      </c>
      <c r="C11" s="31" t="str">
        <f>VLOOKUP(N11,'[1]LEDEN'!A:E,2,FALSE)</f>
        <v>DUYCK Peter</v>
      </c>
      <c r="D11" s="32"/>
      <c r="E11" s="32"/>
      <c r="F11" s="30">
        <v>2</v>
      </c>
      <c r="G11" s="30"/>
      <c r="H11" s="30">
        <v>42</v>
      </c>
      <c r="I11" s="30">
        <v>36</v>
      </c>
      <c r="J11" s="33">
        <f t="shared" si="0"/>
        <v>1.166</v>
      </c>
      <c r="K11" s="30">
        <v>6</v>
      </c>
      <c r="L11" s="35"/>
      <c r="N11">
        <v>4774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G12*0.9082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6</v>
      </c>
      <c r="G14" s="39">
        <f>SUM(G9:G13)</f>
        <v>0</v>
      </c>
      <c r="H14" s="39">
        <f>SUM(H9:H13)</f>
        <v>126</v>
      </c>
      <c r="I14" s="39">
        <f>SUM(I9:I13)</f>
        <v>121</v>
      </c>
      <c r="J14" s="40">
        <f t="shared" si="0"/>
        <v>1.041</v>
      </c>
      <c r="K14" s="39">
        <f>MAX(K9:K13)</f>
        <v>6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DUYCK Peter</v>
      </c>
      <c r="C17" s="22"/>
      <c r="D17" s="22"/>
      <c r="E17" s="22"/>
      <c r="F17" s="24" t="s">
        <v>10</v>
      </c>
      <c r="G17" s="25" t="str">
        <f>VLOOKUP(L17,'[1]LEDEN'!A:E,3,FALSE)</f>
        <v>BC DOS ROESELARE</v>
      </c>
      <c r="H17" s="26"/>
      <c r="I17" s="24"/>
      <c r="J17" s="24"/>
      <c r="K17" s="24"/>
      <c r="L17" s="27">
        <v>4774</v>
      </c>
    </row>
    <row r="18" ht="6" customHeight="1"/>
    <row r="19" spans="6:12" ht="12.75">
      <c r="F19" s="28" t="s">
        <v>11</v>
      </c>
      <c r="G19" s="28" t="s">
        <v>12</v>
      </c>
      <c r="H19" s="28">
        <v>2.3</v>
      </c>
      <c r="I19" s="28" t="s">
        <v>13</v>
      </c>
      <c r="J19" s="29" t="s">
        <v>14</v>
      </c>
      <c r="K19" s="28" t="s">
        <v>15</v>
      </c>
      <c r="L19" s="28" t="s">
        <v>16</v>
      </c>
    </row>
    <row r="20" spans="2:14" s="45" customFormat="1" ht="12.75">
      <c r="B20" s="46">
        <v>1</v>
      </c>
      <c r="C20" s="47" t="str">
        <f>VLOOKUP(N20,'[1]LEDEN'!A:E,2,FALSE)</f>
        <v>VAN KERCKHOVEN Dirk</v>
      </c>
      <c r="D20" s="48"/>
      <c r="E20" s="48"/>
      <c r="F20" s="46">
        <v>2</v>
      </c>
      <c r="G20" s="46"/>
      <c r="H20" s="46">
        <v>42</v>
      </c>
      <c r="I20" s="46">
        <v>50</v>
      </c>
      <c r="J20" s="49">
        <f aca="true" t="shared" si="1" ref="J20:J25">ROUNDDOWN(H20/I20,3)</f>
        <v>0.84</v>
      </c>
      <c r="K20" s="46">
        <v>6</v>
      </c>
      <c r="L20" s="34">
        <v>2</v>
      </c>
      <c r="N20" s="45">
        <v>1215</v>
      </c>
    </row>
    <row r="21" spans="2:14" s="45" customFormat="1" ht="12.75" customHeight="1">
      <c r="B21" s="46">
        <v>2</v>
      </c>
      <c r="C21" s="47" t="str">
        <f>VLOOKUP(N21,'[1]LEDEN'!A:E,2,FALSE)</f>
        <v>SERWEYTENS Lieven</v>
      </c>
      <c r="D21" s="48"/>
      <c r="E21" s="48"/>
      <c r="F21" s="46">
        <v>2</v>
      </c>
      <c r="G21" s="46"/>
      <c r="H21" s="46">
        <v>42</v>
      </c>
      <c r="I21" s="46">
        <v>50</v>
      </c>
      <c r="J21" s="49">
        <f t="shared" si="1"/>
        <v>0.84</v>
      </c>
      <c r="K21" s="46">
        <v>5</v>
      </c>
      <c r="L21" s="35"/>
      <c r="N21" s="45">
        <v>4557</v>
      </c>
    </row>
    <row r="22" spans="2:14" s="45" customFormat="1" ht="12.75" customHeight="1">
      <c r="B22" s="46">
        <v>3</v>
      </c>
      <c r="C22" s="47" t="str">
        <f>VLOOKUP(N22,'[1]LEDEN'!A:E,2,FALSE)</f>
        <v>HEYNDRICKX Vik</v>
      </c>
      <c r="D22" s="48"/>
      <c r="E22" s="48"/>
      <c r="F22" s="46">
        <v>0</v>
      </c>
      <c r="G22" s="46"/>
      <c r="H22" s="46">
        <v>30</v>
      </c>
      <c r="I22" s="46">
        <v>36</v>
      </c>
      <c r="J22" s="49">
        <f t="shared" si="1"/>
        <v>0.833</v>
      </c>
      <c r="K22" s="46">
        <v>6</v>
      </c>
      <c r="L22" s="35"/>
      <c r="N22" s="45">
        <v>8661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8" t="s">
        <v>19</v>
      </c>
      <c r="D25" s="36"/>
      <c r="E25" s="36" t="s">
        <v>18</v>
      </c>
      <c r="F25" s="39">
        <f>SUM(F20:F24)</f>
        <v>4</v>
      </c>
      <c r="G25" s="39">
        <f>SUM(G20:G24)</f>
        <v>0</v>
      </c>
      <c r="H25" s="39">
        <f>SUM(H20:H24)</f>
        <v>114</v>
      </c>
      <c r="I25" s="39">
        <f>SUM(I20:I24)</f>
        <v>136</v>
      </c>
      <c r="J25" s="40">
        <f t="shared" si="1"/>
        <v>0.838</v>
      </c>
      <c r="K25" s="39">
        <f>MAX(K20:K24)</f>
        <v>6</v>
      </c>
      <c r="L25" s="41"/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SERWEYTENS Lieven</v>
      </c>
      <c r="C28" s="22"/>
      <c r="D28" s="22"/>
      <c r="E28" s="22"/>
      <c r="F28" s="24" t="s">
        <v>10</v>
      </c>
      <c r="G28" s="25" t="str">
        <f>VLOOKUP(L28,'[1]LEDEN'!A:E,3,FALSE)</f>
        <v>K. BRUGSE BC</v>
      </c>
      <c r="H28" s="26"/>
      <c r="I28" s="24"/>
      <c r="J28" s="24"/>
      <c r="K28" s="24"/>
      <c r="L28" s="27">
        <v>4557</v>
      </c>
    </row>
    <row r="29" ht="7.5" customHeight="1"/>
    <row r="30" spans="6:12" ht="12.75">
      <c r="F30" s="28" t="s">
        <v>11</v>
      </c>
      <c r="G30" s="28" t="s">
        <v>12</v>
      </c>
      <c r="H30" s="28">
        <v>2.3</v>
      </c>
      <c r="I30" s="28" t="s">
        <v>13</v>
      </c>
      <c r="J30" s="29" t="s">
        <v>14</v>
      </c>
      <c r="K30" s="28" t="s">
        <v>15</v>
      </c>
      <c r="L30" s="28" t="s">
        <v>16</v>
      </c>
    </row>
    <row r="31" spans="2:14" s="45" customFormat="1" ht="12.75">
      <c r="B31" s="46">
        <v>1</v>
      </c>
      <c r="C31" s="47" t="str">
        <f>VLOOKUP(N31,'[1]LEDEN'!A:E,2,FALSE)</f>
        <v>HEYNDRICKX Vik</v>
      </c>
      <c r="D31" s="48"/>
      <c r="E31" s="48"/>
      <c r="F31" s="46">
        <v>0</v>
      </c>
      <c r="G31" s="46"/>
      <c r="H31" s="46">
        <v>40</v>
      </c>
      <c r="I31" s="46">
        <v>40</v>
      </c>
      <c r="J31" s="49">
        <f aca="true" t="shared" si="2" ref="J31:J36">ROUNDDOWN(H31/I31,3)</f>
        <v>1</v>
      </c>
      <c r="K31" s="46">
        <v>6</v>
      </c>
      <c r="L31" s="34">
        <v>3</v>
      </c>
      <c r="N31" s="45">
        <v>8661</v>
      </c>
    </row>
    <row r="32" spans="2:14" s="45" customFormat="1" ht="12.75" customHeight="1">
      <c r="B32" s="46">
        <v>2</v>
      </c>
      <c r="C32" s="47" t="str">
        <f>VLOOKUP(N32,'[1]LEDEN'!A:E,2,FALSE)</f>
        <v>DUYCK Peter</v>
      </c>
      <c r="D32" s="48"/>
      <c r="E32" s="48"/>
      <c r="F32" s="46">
        <v>0</v>
      </c>
      <c r="G32" s="46"/>
      <c r="H32" s="46">
        <v>36</v>
      </c>
      <c r="I32" s="46">
        <v>50</v>
      </c>
      <c r="J32" s="49">
        <f t="shared" si="2"/>
        <v>0.72</v>
      </c>
      <c r="K32" s="46">
        <v>4</v>
      </c>
      <c r="L32" s="35"/>
      <c r="N32" s="45">
        <v>4774</v>
      </c>
    </row>
    <row r="33" spans="2:14" s="45" customFormat="1" ht="12.75" customHeight="1">
      <c r="B33" s="46">
        <v>3</v>
      </c>
      <c r="C33" s="47" t="str">
        <f>VLOOKUP(N33,'[1]LEDEN'!A:E,2,FALSE)</f>
        <v>VAN KERCKHOVEN Dirk</v>
      </c>
      <c r="D33" s="48"/>
      <c r="E33" s="48"/>
      <c r="F33" s="46">
        <v>2</v>
      </c>
      <c r="G33" s="46"/>
      <c r="H33" s="46">
        <v>42</v>
      </c>
      <c r="I33" s="46">
        <v>40</v>
      </c>
      <c r="J33" s="49">
        <f t="shared" si="2"/>
        <v>1.05</v>
      </c>
      <c r="K33" s="46">
        <v>5</v>
      </c>
      <c r="L33" s="35"/>
      <c r="N33" s="45">
        <v>1215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G34*0.9082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8" t="s">
        <v>19</v>
      </c>
      <c r="D36" s="36"/>
      <c r="E36" s="36" t="s">
        <v>18</v>
      </c>
      <c r="F36" s="39">
        <f>SUM(F31:F35)</f>
        <v>2</v>
      </c>
      <c r="G36" s="39">
        <f>SUM(G31:G35)</f>
        <v>0</v>
      </c>
      <c r="H36" s="39">
        <f>SUM(H31:H35)</f>
        <v>118</v>
      </c>
      <c r="I36" s="39">
        <f>SUM(I31:I35)</f>
        <v>130</v>
      </c>
      <c r="J36" s="40">
        <f t="shared" si="2"/>
        <v>0.907</v>
      </c>
      <c r="K36" s="39">
        <f>MAX(K31:K35)</f>
        <v>6</v>
      </c>
      <c r="L36" s="41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VAN KERCKHOVEN Dirk</v>
      </c>
      <c r="C39" s="22"/>
      <c r="D39" s="22"/>
      <c r="E39" s="22"/>
      <c r="F39" s="24" t="s">
        <v>10</v>
      </c>
      <c r="G39" s="25" t="str">
        <f>VLOOKUP(L39,'[1]LEDEN'!A:E,3,FALSE)</f>
        <v>BC ' T SLEEPBOOTJE</v>
      </c>
      <c r="H39" s="26"/>
      <c r="I39" s="24"/>
      <c r="J39" s="24"/>
      <c r="K39" s="24"/>
      <c r="L39" s="27">
        <v>1215</v>
      </c>
    </row>
    <row r="41" spans="6:12" ht="12.75">
      <c r="F41" s="28" t="s">
        <v>11</v>
      </c>
      <c r="G41" s="28" t="s">
        <v>12</v>
      </c>
      <c r="H41" s="28">
        <v>2.3</v>
      </c>
      <c r="I41" s="28" t="s">
        <v>13</v>
      </c>
      <c r="J41" s="29" t="s">
        <v>14</v>
      </c>
      <c r="K41" s="28" t="s">
        <v>15</v>
      </c>
      <c r="L41" s="28" t="s">
        <v>16</v>
      </c>
    </row>
    <row r="42" spans="2:14" s="45" customFormat="1" ht="12.75">
      <c r="B42" s="46">
        <v>1</v>
      </c>
      <c r="C42" s="47" t="str">
        <f>VLOOKUP(N42,'[1]LEDEN'!A:E,2,FALSE)</f>
        <v>DUYCK Peter</v>
      </c>
      <c r="D42" s="48"/>
      <c r="E42" s="48"/>
      <c r="F42" s="46">
        <v>0</v>
      </c>
      <c r="G42" s="46"/>
      <c r="H42" s="46">
        <v>33</v>
      </c>
      <c r="I42" s="46">
        <v>50</v>
      </c>
      <c r="J42" s="49">
        <f aca="true" t="shared" si="3" ref="J42:J47">ROUNDDOWN(H42/I42,3)</f>
        <v>0.66</v>
      </c>
      <c r="K42" s="46">
        <v>4</v>
      </c>
      <c r="L42" s="34">
        <v>4</v>
      </c>
      <c r="N42" s="45">
        <v>4774</v>
      </c>
    </row>
    <row r="43" spans="2:14" s="45" customFormat="1" ht="12.75" customHeight="1">
      <c r="B43" s="46">
        <v>2</v>
      </c>
      <c r="C43" s="47" t="str">
        <f>VLOOKUP(N43,'[1]LEDEN'!A:E,2,FALSE)</f>
        <v>HEYNDRICKX Vik</v>
      </c>
      <c r="D43" s="48"/>
      <c r="E43" s="48"/>
      <c r="F43" s="46">
        <v>0</v>
      </c>
      <c r="G43" s="46"/>
      <c r="H43" s="46">
        <v>37</v>
      </c>
      <c r="I43" s="46">
        <v>45</v>
      </c>
      <c r="J43" s="49">
        <f t="shared" si="3"/>
        <v>0.822</v>
      </c>
      <c r="K43" s="46">
        <v>7</v>
      </c>
      <c r="L43" s="35"/>
      <c r="N43" s="45">
        <v>8661</v>
      </c>
    </row>
    <row r="44" spans="2:14" s="45" customFormat="1" ht="12.75" customHeight="1">
      <c r="B44" s="46">
        <v>3</v>
      </c>
      <c r="C44" s="47" t="str">
        <f>VLOOKUP(N44,'[1]LEDEN'!A:E,2,FALSE)</f>
        <v>SERWEYTENS Lieven</v>
      </c>
      <c r="D44" s="48"/>
      <c r="E44" s="48"/>
      <c r="F44" s="46">
        <v>0</v>
      </c>
      <c r="G44" s="46"/>
      <c r="H44" s="46">
        <v>35</v>
      </c>
      <c r="I44" s="46">
        <v>40</v>
      </c>
      <c r="J44" s="49">
        <f t="shared" si="3"/>
        <v>0.875</v>
      </c>
      <c r="K44" s="46">
        <v>3</v>
      </c>
      <c r="L44" s="35"/>
      <c r="N44" s="45">
        <v>4557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G45*0.9082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8" t="s">
        <v>20</v>
      </c>
      <c r="D47" s="36"/>
      <c r="E47" s="36" t="s">
        <v>18</v>
      </c>
      <c r="F47" s="39">
        <f>SUM(F42:F46)</f>
        <v>0</v>
      </c>
      <c r="G47" s="39">
        <f>SUM(G42:G46)</f>
        <v>0</v>
      </c>
      <c r="H47" s="39">
        <f>SUM(H42:H46)</f>
        <v>105</v>
      </c>
      <c r="I47" s="39">
        <f>SUM(I42:I46)</f>
        <v>135</v>
      </c>
      <c r="J47" s="40">
        <f t="shared" si="3"/>
        <v>0.777</v>
      </c>
      <c r="K47" s="39">
        <f>MAX(K42:K46)</f>
        <v>7</v>
      </c>
      <c r="L47" s="41"/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4" t="s">
        <v>10</v>
      </c>
      <c r="G50" s="26" t="e">
        <f>VLOOKUP(L50,'[1]LEDEN'!A:E,3,FALSE)</f>
        <v>#N/A</v>
      </c>
      <c r="H50" s="26"/>
      <c r="I50" s="24"/>
      <c r="J50" s="24"/>
      <c r="K50" s="24"/>
      <c r="L50" s="27"/>
    </row>
    <row r="51" ht="6.75" customHeight="1" hidden="1"/>
    <row r="52" spans="6:12" ht="12.75" hidden="1">
      <c r="F52" s="28" t="s">
        <v>11</v>
      </c>
      <c r="G52" s="28" t="s">
        <v>12</v>
      </c>
      <c r="H52" s="28">
        <v>2.3</v>
      </c>
      <c r="I52" s="28" t="s">
        <v>13</v>
      </c>
      <c r="J52" s="29" t="s">
        <v>14</v>
      </c>
      <c r="K52" s="28" t="s">
        <v>15</v>
      </c>
      <c r="L52" s="28" t="s">
        <v>16</v>
      </c>
    </row>
    <row r="53" spans="2:14" ht="12.75" hidden="1">
      <c r="B53" s="30">
        <v>1</v>
      </c>
      <c r="C53" s="31"/>
      <c r="D53" s="32"/>
      <c r="E53" s="32"/>
      <c r="F53" s="30"/>
      <c r="G53" s="30"/>
      <c r="H53" s="30"/>
      <c r="I53" s="30"/>
      <c r="J53" s="33"/>
      <c r="K53" s="30"/>
      <c r="L53" s="50"/>
      <c r="N53">
        <v>1215</v>
      </c>
    </row>
    <row r="54" spans="2:14" ht="12.75" hidden="1">
      <c r="B54" s="30">
        <v>2</v>
      </c>
      <c r="C54" s="31"/>
      <c r="D54" s="32"/>
      <c r="E54" s="32"/>
      <c r="F54" s="30"/>
      <c r="G54" s="30"/>
      <c r="H54" s="30"/>
      <c r="I54" s="30"/>
      <c r="J54" s="33"/>
      <c r="K54" s="30"/>
      <c r="L54" s="35"/>
      <c r="N54">
        <v>4557</v>
      </c>
    </row>
    <row r="55" spans="2:14" ht="12.75" hidden="1">
      <c r="B55" s="30">
        <v>3</v>
      </c>
      <c r="C55" s="31"/>
      <c r="D55" s="32"/>
      <c r="E55" s="32"/>
      <c r="F55" s="30"/>
      <c r="G55" s="30"/>
      <c r="H55" s="30"/>
      <c r="I55" s="30"/>
      <c r="J55" s="33"/>
      <c r="K55" s="30"/>
      <c r="L55" s="35"/>
      <c r="N55">
        <v>8661</v>
      </c>
    </row>
    <row r="56" spans="1:12" ht="12.75" hidden="1">
      <c r="A56" s="36"/>
      <c r="B56" s="37"/>
      <c r="C56" s="38" t="s">
        <v>19</v>
      </c>
      <c r="D56" s="36"/>
      <c r="E56" s="36" t="s">
        <v>18</v>
      </c>
      <c r="F56" s="39">
        <f>SUM(F53:F55)</f>
        <v>0</v>
      </c>
      <c r="G56" s="39">
        <f>SUM(G53:G55)</f>
        <v>0</v>
      </c>
      <c r="H56" s="39">
        <f>SUM(H53:H55)</f>
        <v>0</v>
      </c>
      <c r="I56" s="39">
        <f>SUM(I53:I55)</f>
        <v>0</v>
      </c>
      <c r="J56" s="40" t="e">
        <f>ROUNDDOWN(H56/I56,3)</f>
        <v>#DIV/0!</v>
      </c>
      <c r="K56" s="39">
        <f>MAX(K53:K55)</f>
        <v>0</v>
      </c>
      <c r="L56" s="51"/>
    </row>
    <row r="57" spans="1:12" ht="8.25" customHeight="1" hidden="1" thickBot="1">
      <c r="A57" s="43"/>
      <c r="B57" s="44"/>
      <c r="C57" s="43"/>
      <c r="D57" s="43"/>
      <c r="E57" s="43"/>
      <c r="F57" s="44"/>
      <c r="G57" s="44"/>
      <c r="H57" s="44"/>
      <c r="I57" s="44"/>
      <c r="J57" s="44"/>
      <c r="K57" s="44"/>
      <c r="L57" s="43"/>
    </row>
    <row r="58" ht="6" customHeight="1" hidden="1"/>
    <row r="59" spans="1:12" ht="12.75" hidden="1">
      <c r="A59" s="22" t="s">
        <v>9</v>
      </c>
      <c r="B59" s="23" t="e">
        <f>VLOOKUP(L59,'[1]LEDEN'!A:E,2,FALSE)</f>
        <v>#N/A</v>
      </c>
      <c r="C59" s="22"/>
      <c r="D59" s="22"/>
      <c r="E59" s="22"/>
      <c r="F59" s="24" t="s">
        <v>10</v>
      </c>
      <c r="G59" s="26" t="e">
        <f>VLOOKUP(L59,'[1]LEDEN'!A:E,3,FALSE)</f>
        <v>#N/A</v>
      </c>
      <c r="H59" s="26"/>
      <c r="I59" s="24"/>
      <c r="J59" s="24"/>
      <c r="K59" s="24"/>
      <c r="L59" s="27"/>
    </row>
    <row r="60" ht="12.75" hidden="1"/>
    <row r="61" spans="6:12" ht="12.75" hidden="1">
      <c r="F61" s="28" t="s">
        <v>11</v>
      </c>
      <c r="G61" s="28" t="s">
        <v>12</v>
      </c>
      <c r="H61" s="28">
        <v>2.3</v>
      </c>
      <c r="I61" s="28" t="s">
        <v>13</v>
      </c>
      <c r="J61" s="29" t="s">
        <v>14</v>
      </c>
      <c r="K61" s="28" t="s">
        <v>15</v>
      </c>
      <c r="L61" s="28" t="s">
        <v>16</v>
      </c>
    </row>
    <row r="62" spans="2:14" ht="12.75" hidden="1">
      <c r="B62" s="30"/>
      <c r="C62" s="31"/>
      <c r="D62" s="32"/>
      <c r="E62" s="32"/>
      <c r="F62" s="30"/>
      <c r="G62" s="30"/>
      <c r="H62" s="30"/>
      <c r="I62" s="30"/>
      <c r="J62" s="33"/>
      <c r="K62" s="30"/>
      <c r="L62" s="50"/>
      <c r="N62">
        <v>8661</v>
      </c>
    </row>
    <row r="63" spans="2:14" ht="12.75" hidden="1">
      <c r="B63" s="30"/>
      <c r="C63" s="31"/>
      <c r="D63" s="32"/>
      <c r="E63" s="32"/>
      <c r="F63" s="30"/>
      <c r="G63" s="30"/>
      <c r="H63" s="30"/>
      <c r="I63" s="30"/>
      <c r="J63" s="33"/>
      <c r="K63" s="30"/>
      <c r="L63" s="35"/>
      <c r="N63">
        <v>4774</v>
      </c>
    </row>
    <row r="64" spans="2:14" ht="12.75" hidden="1">
      <c r="B64" s="30"/>
      <c r="C64" s="31"/>
      <c r="D64" s="32"/>
      <c r="E64" s="32"/>
      <c r="F64" s="30"/>
      <c r="G64" s="30"/>
      <c r="H64" s="30"/>
      <c r="I64" s="30"/>
      <c r="J64" s="33"/>
      <c r="K64" s="30"/>
      <c r="L64" s="35"/>
      <c r="N64">
        <v>1215</v>
      </c>
    </row>
    <row r="65" spans="2:12" ht="12.75" hidden="1">
      <c r="B65" s="30">
        <v>4</v>
      </c>
      <c r="C65" s="31" t="e">
        <f>VLOOKUP(N65,'[1]LEDEN'!A:E,2,FALSE)</f>
        <v>#N/A</v>
      </c>
      <c r="D65" s="32"/>
      <c r="E65" s="32"/>
      <c r="F65" s="30"/>
      <c r="G65" s="30"/>
      <c r="H65" s="30">
        <f>G65*0.9082</f>
        <v>0</v>
      </c>
      <c r="I65" s="30"/>
      <c r="J65" s="33" t="e">
        <f>ROUNDDOWN(H65/I65,3)</f>
        <v>#DIV/0!</v>
      </c>
      <c r="K65" s="30"/>
      <c r="L65" s="35"/>
    </row>
    <row r="66" spans="2:12" ht="12.75" hidden="1">
      <c r="B66" s="30">
        <v>5</v>
      </c>
      <c r="C66" s="31" t="e">
        <f>VLOOKUP(N66,'[1]LEDEN'!A:E,2,FALSE)</f>
        <v>#N/A</v>
      </c>
      <c r="D66" s="32"/>
      <c r="E66" s="32"/>
      <c r="F66" s="30"/>
      <c r="G66" s="30"/>
      <c r="H66" s="30">
        <f>G66*0.9082</f>
        <v>0</v>
      </c>
      <c r="I66" s="30"/>
      <c r="J66" s="33" t="e">
        <f>ROUNDDOWN(H66/I66,3)</f>
        <v>#DIV/0!</v>
      </c>
      <c r="K66" s="30"/>
      <c r="L66" s="35"/>
    </row>
    <row r="67" spans="1:12" ht="12.75" hidden="1">
      <c r="A67" s="36"/>
      <c r="B67" s="37"/>
      <c r="C67" s="36"/>
      <c r="D67" s="36"/>
      <c r="E67" s="36" t="s">
        <v>18</v>
      </c>
      <c r="F67" s="39">
        <f>SUM(F62:F66)</f>
        <v>0</v>
      </c>
      <c r="G67" s="39">
        <f>SUM(G62:G66)</f>
        <v>0</v>
      </c>
      <c r="H67" s="39">
        <f>SUM(H62:H66)</f>
        <v>0</v>
      </c>
      <c r="I67" s="39">
        <f>SUM(I62:I66)</f>
        <v>0</v>
      </c>
      <c r="J67" s="40" t="e">
        <f>ROUNDDOWN(H67/I67,3)</f>
        <v>#DIV/0!</v>
      </c>
      <c r="K67" s="39">
        <f>MAX(K62:K66)</f>
        <v>0</v>
      </c>
      <c r="L67" s="51"/>
    </row>
    <row r="68" spans="1:12" ht="6.75" customHeight="1" hidden="1" thickBot="1">
      <c r="A68" s="43"/>
      <c r="B68" s="44"/>
      <c r="C68" s="43"/>
      <c r="D68" s="43"/>
      <c r="E68" s="43"/>
      <c r="F68" s="44"/>
      <c r="G68" s="44"/>
      <c r="H68" s="44"/>
      <c r="I68" s="44"/>
      <c r="J68" s="44"/>
      <c r="K68" s="44"/>
      <c r="L68" s="43"/>
    </row>
    <row r="70" spans="3:13" ht="15">
      <c r="C70" s="52">
        <f ca="1">TODAY()</f>
        <v>40637</v>
      </c>
      <c r="D70" s="53"/>
      <c r="I70" s="54" t="s">
        <v>21</v>
      </c>
      <c r="J70" s="55" t="s">
        <v>22</v>
      </c>
      <c r="K70" s="55"/>
      <c r="L70" s="55"/>
      <c r="M70" s="55"/>
    </row>
    <row r="71" ht="12.75">
      <c r="J71" s="56" t="s">
        <v>23</v>
      </c>
    </row>
  </sheetData>
  <sheetProtection/>
  <mergeCells count="11">
    <mergeCell ref="L42:L47"/>
    <mergeCell ref="L54:L55"/>
    <mergeCell ref="L63:L66"/>
    <mergeCell ref="C70:D70"/>
    <mergeCell ref="J70:M70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2011-04-04T05:12:04Z</dcterms:created>
  <dcterms:modified xsi:type="dcterms:W3CDTF">2011-04-04T05:12:15Z</dcterms:modified>
  <cp:category/>
  <cp:version/>
  <cp:contentType/>
  <cp:contentStatus/>
</cp:coreProperties>
</file>