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44" windowWidth="16260" windowHeight="5040" activeTab="0"/>
  </bookViews>
  <sheets>
    <sheet name="gewf1" sheetId="1" r:id="rId1"/>
  </sheets>
  <externalReferences>
    <externalReference r:id="rId4"/>
    <externalReference r:id="rId5"/>
    <externalReference r:id="rId6"/>
    <externalReference r:id="rId7"/>
  </externalReferences>
  <definedNames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<sst xmlns="http://schemas.openxmlformats.org/spreadsheetml/2006/main" count="53" uniqueCount="22">
  <si>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</si>
  <si>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</si>
  <si>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</si>
  <si>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</si>
  <si>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Gewestfinale 1° KLASSE BANDSTOTEN</t>
  </si>
  <si>
    <t xml:space="preserve">        KLEIN</t>
  </si>
  <si>
    <t>datum:</t>
  </si>
  <si>
    <t>Lokaal:</t>
  </si>
  <si>
    <t>KON. KORTRIJKSE BC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</si>
  <si>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</si>
  <si>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</si>
  <si>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</si>
  <si>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</si>
  <si>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</si>
  <si>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</si>
  <si>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</si>
  <si>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</si>
  <si>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OG</t>
  </si>
  <si>
    <t>Totaal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</si>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</sst>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0-2011\uitslagen%20gewestfinale%202010-2011\uitslag%20gewestfinales%20bandstoten%20%20KB%202010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ert\AppData\Local\Microsoft\Windows\Temporary%20Internet%20Files\Content.IE5\5SDJYR2H\vl%20uitslag%20G.F.%20band%20k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wf3"/>
      <sheetName val="ge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7">
          <cell r="A177">
            <v>4298</v>
          </cell>
          <cell r="B177" t="str">
            <v>VAN DEN HAUWE Filip</v>
          </cell>
          <cell r="C177" t="str">
            <v>SINT-MARTINUS AALST</v>
          </cell>
          <cell r="D177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f6"/>
      <sheetName val="distrf5"/>
      <sheetName val="distrf4"/>
      <sheetName val="distrf3"/>
      <sheetName val="distrf2"/>
      <sheetName val="g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4298</v>
          </cell>
          <cell r="B176" t="str">
            <v>VAN DE HAUWE Filip</v>
          </cell>
          <cell r="C176" t="str">
            <v>SMA</v>
          </cell>
        </row>
        <row r="177">
          <cell r="A177">
            <v>7357</v>
          </cell>
          <cell r="B177" t="str">
            <v>VAN DE MEERSCHE Ivan</v>
          </cell>
          <cell r="C177" t="str">
            <v>SMA</v>
          </cell>
        </row>
        <row r="180">
          <cell r="A180">
            <v>2338</v>
          </cell>
          <cell r="B180" t="str">
            <v>VAN DE CAN Thierry</v>
          </cell>
          <cell r="C180" t="str">
            <v>STER</v>
          </cell>
        </row>
        <row r="181">
          <cell r="A181">
            <v>4320</v>
          </cell>
          <cell r="B181" t="str">
            <v>VAN LANGENHOVE </v>
          </cell>
          <cell r="C181" t="str">
            <v>STER</v>
          </cell>
        </row>
        <row r="182">
          <cell r="A182">
            <v>4348</v>
          </cell>
          <cell r="B182" t="str">
            <v>VAN MUYLEM Norbert</v>
          </cell>
          <cell r="C182" t="str">
            <v>STER</v>
          </cell>
        </row>
        <row r="183">
          <cell r="A183">
            <v>4349</v>
          </cell>
          <cell r="B183" t="str">
            <v>VLASSCHAERT Albert</v>
          </cell>
          <cell r="C183" t="str">
            <v>STER</v>
          </cell>
        </row>
        <row r="184">
          <cell r="A184">
            <v>4350</v>
          </cell>
          <cell r="B184" t="str">
            <v>VLASSCHAERT Steven</v>
          </cell>
          <cell r="C184" t="str">
            <v>STER</v>
          </cell>
        </row>
        <row r="185">
          <cell r="A185">
            <v>4351</v>
          </cell>
          <cell r="B185" t="str">
            <v>VONCK Danny</v>
          </cell>
          <cell r="C185" t="str">
            <v>STER</v>
          </cell>
        </row>
        <row r="186">
          <cell r="A186">
            <v>6088</v>
          </cell>
          <cell r="B186" t="str">
            <v>SYROIT Davy </v>
          </cell>
          <cell r="C186" t="str">
            <v>STER</v>
          </cell>
          <cell r="D186" t="str">
            <v>NS</v>
          </cell>
        </row>
        <row r="187">
          <cell r="A187">
            <v>6138</v>
          </cell>
          <cell r="B187" t="str">
            <v>VAN ROSSEN Michel</v>
          </cell>
          <cell r="C187" t="str">
            <v>STER</v>
          </cell>
        </row>
        <row r="188">
          <cell r="A188">
            <v>6409</v>
          </cell>
          <cell r="B188" t="str">
            <v>PERSOONS Wim</v>
          </cell>
          <cell r="C188" t="str">
            <v>STER</v>
          </cell>
        </row>
        <row r="189">
          <cell r="A189">
            <v>6454</v>
          </cell>
          <cell r="B189" t="str">
            <v>VERCAMMEN Alwin</v>
          </cell>
          <cell r="C189" t="str">
            <v>STER</v>
          </cell>
        </row>
        <row r="190">
          <cell r="A190">
            <v>7297</v>
          </cell>
          <cell r="B190" t="str">
            <v>MESKENS Eduard</v>
          </cell>
          <cell r="C190" t="str">
            <v>STER</v>
          </cell>
        </row>
        <row r="191">
          <cell r="A191">
            <v>7804</v>
          </cell>
          <cell r="B191" t="str">
            <v>DE BREMAEKER Eric</v>
          </cell>
          <cell r="C191" t="str">
            <v>STER</v>
          </cell>
        </row>
        <row r="192">
          <cell r="A192">
            <v>8535</v>
          </cell>
          <cell r="B192" t="str">
            <v>DE WIN Guy</v>
          </cell>
          <cell r="C192" t="str">
            <v>STER</v>
          </cell>
        </row>
        <row r="193">
          <cell r="A193">
            <v>8538</v>
          </cell>
          <cell r="B193" t="str">
            <v>EYLENBOSCH Petrus</v>
          </cell>
          <cell r="C193" t="str">
            <v>STER</v>
          </cell>
        </row>
        <row r="194">
          <cell r="A194">
            <v>8727</v>
          </cell>
          <cell r="B194" t="str">
            <v>PITTELJON Etienne</v>
          </cell>
          <cell r="C194" t="str">
            <v>STER</v>
          </cell>
        </row>
        <row r="196">
          <cell r="A196">
            <v>2061</v>
          </cell>
          <cell r="B196" t="str">
            <v>MERTENS Eddy</v>
          </cell>
          <cell r="C196" t="str">
            <v>KOH</v>
          </cell>
        </row>
        <row r="197">
          <cell r="A197">
            <v>4282</v>
          </cell>
          <cell r="B197" t="str">
            <v>COPPENS Sandro</v>
          </cell>
          <cell r="C197" t="str">
            <v>KOH</v>
          </cell>
        </row>
        <row r="198">
          <cell r="A198">
            <v>4284</v>
          </cell>
          <cell r="B198" t="str">
            <v>DE BACKER Peter</v>
          </cell>
          <cell r="C198" t="str">
            <v>KOH</v>
          </cell>
        </row>
        <row r="199">
          <cell r="A199">
            <v>4289</v>
          </cell>
          <cell r="B199" t="str">
            <v>GILLADE Danny</v>
          </cell>
          <cell r="C199" t="str">
            <v>KOH</v>
          </cell>
        </row>
        <row r="200">
          <cell r="A200">
            <v>4288</v>
          </cell>
          <cell r="B200" t="str">
            <v>GILLADE Alfred</v>
          </cell>
          <cell r="C200" t="str">
            <v>KOH</v>
          </cell>
        </row>
        <row r="201">
          <cell r="A201">
            <v>4290</v>
          </cell>
          <cell r="B201" t="str">
            <v>GILLADE Luc</v>
          </cell>
          <cell r="C201" t="str">
            <v>KOH</v>
          </cell>
        </row>
        <row r="202">
          <cell r="A202">
            <v>4297</v>
          </cell>
          <cell r="B202" t="str">
            <v>VAN DEN BOSSCHE Christian</v>
          </cell>
          <cell r="C202" t="str">
            <v>KOH</v>
          </cell>
        </row>
        <row r="203">
          <cell r="A203">
            <v>4305</v>
          </cell>
          <cell r="B203" t="str">
            <v>DE HERTOG Yves</v>
          </cell>
          <cell r="C203" t="str">
            <v>KOH</v>
          </cell>
        </row>
        <row r="204">
          <cell r="A204">
            <v>4354</v>
          </cell>
          <cell r="B204" t="str">
            <v>CAPIAU Lucien</v>
          </cell>
          <cell r="C204" t="str">
            <v>KOH</v>
          </cell>
        </row>
        <row r="205">
          <cell r="A205">
            <v>4356</v>
          </cell>
          <cell r="B205" t="str">
            <v>DE BOU Pol</v>
          </cell>
          <cell r="C205" t="str">
            <v>KOH</v>
          </cell>
        </row>
        <row r="206">
          <cell r="A206">
            <v>4357</v>
          </cell>
          <cell r="B206" t="str">
            <v>DE TAEYE Danny</v>
          </cell>
          <cell r="C206" t="str">
            <v>KOH</v>
          </cell>
        </row>
        <row r="207">
          <cell r="A207">
            <v>4359</v>
          </cell>
          <cell r="B207" t="str">
            <v>LABIE Dirk</v>
          </cell>
          <cell r="C207" t="str">
            <v>KOH</v>
          </cell>
        </row>
        <row r="208">
          <cell r="A208">
            <v>4360</v>
          </cell>
          <cell r="B208" t="str">
            <v>LABIE Kristof</v>
          </cell>
          <cell r="C208" t="str">
            <v>KOH</v>
          </cell>
        </row>
        <row r="209">
          <cell r="A209">
            <v>4361</v>
          </cell>
          <cell r="B209" t="str">
            <v>MANGELINCKX Nico</v>
          </cell>
          <cell r="C209" t="str">
            <v>KOH</v>
          </cell>
        </row>
        <row r="210">
          <cell r="A210">
            <v>4363</v>
          </cell>
          <cell r="B210" t="str">
            <v>PRIEUS Andy</v>
          </cell>
          <cell r="C210" t="str">
            <v>KOH</v>
          </cell>
        </row>
        <row r="211">
          <cell r="A211">
            <v>4378</v>
          </cell>
          <cell r="B211" t="str">
            <v>DERUYVER Stefaan</v>
          </cell>
          <cell r="C211" t="str">
            <v>KOH</v>
          </cell>
        </row>
        <row r="212">
          <cell r="A212">
            <v>4379</v>
          </cell>
          <cell r="B212" t="str">
            <v>DE VOS Geert</v>
          </cell>
          <cell r="C212" t="str">
            <v>KOH</v>
          </cell>
        </row>
        <row r="213">
          <cell r="A213">
            <v>4387</v>
          </cell>
          <cell r="B213" t="str">
            <v>TEMMERMAN Walter</v>
          </cell>
          <cell r="C213" t="str">
            <v>KOH</v>
          </cell>
        </row>
        <row r="214">
          <cell r="A214">
            <v>4389</v>
          </cell>
          <cell r="B214" t="str">
            <v>VAN KERCKHOVE Andre</v>
          </cell>
          <cell r="C214" t="str">
            <v>KOH</v>
          </cell>
        </row>
        <row r="215">
          <cell r="A215">
            <v>7205</v>
          </cell>
          <cell r="B215" t="str">
            <v>VAN DER POORTEN Stefaan</v>
          </cell>
          <cell r="C215" t="str">
            <v>KOH</v>
          </cell>
        </row>
        <row r="216">
          <cell r="A216">
            <v>7295</v>
          </cell>
          <cell r="B216" t="str">
            <v>CHAVATTE Adrien</v>
          </cell>
          <cell r="C216" t="str">
            <v>KOH</v>
          </cell>
        </row>
        <row r="217">
          <cell r="A217">
            <v>7682</v>
          </cell>
          <cell r="B217" t="str">
            <v>MATHIEU Ivan</v>
          </cell>
          <cell r="C217" t="str">
            <v>KOH</v>
          </cell>
        </row>
        <row r="218">
          <cell r="A218">
            <v>8093</v>
          </cell>
          <cell r="B218" t="str">
            <v>MATTHYS Karolien</v>
          </cell>
          <cell r="C218" t="str">
            <v>KOH</v>
          </cell>
        </row>
        <row r="219">
          <cell r="A219">
            <v>8662</v>
          </cell>
          <cell r="B219" t="str">
            <v>VAN DER LINDEN Eric</v>
          </cell>
          <cell r="C219" t="str">
            <v>KOH</v>
          </cell>
        </row>
        <row r="220">
          <cell r="A220">
            <v>8871</v>
          </cell>
          <cell r="B220" t="str">
            <v>VANDENHENDE John</v>
          </cell>
          <cell r="C220" t="str">
            <v>KOH</v>
          </cell>
          <cell r="D220" t="str">
            <v>NS</v>
          </cell>
        </row>
        <row r="223">
          <cell r="A223">
            <v>4422</v>
          </cell>
          <cell r="B223" t="str">
            <v>DE MEYER Rudi</v>
          </cell>
          <cell r="C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GM</v>
          </cell>
          <cell r="D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GM</v>
          </cell>
          <cell r="D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EWH</v>
          </cell>
          <cell r="D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EWH</v>
          </cell>
          <cell r="D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BvG</v>
          </cell>
          <cell r="D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KBCAW</v>
          </cell>
          <cell r="D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KBCAW</v>
          </cell>
          <cell r="D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KAS</v>
          </cell>
          <cell r="D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EBC</v>
          </cell>
          <cell r="D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EBC</v>
          </cell>
          <cell r="D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KOTM</v>
          </cell>
          <cell r="D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K.ME</v>
          </cell>
          <cell r="D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RV</v>
          </cell>
          <cell r="D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RV</v>
          </cell>
          <cell r="D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RV</v>
          </cell>
          <cell r="D466" t="str">
            <v>NS</v>
          </cell>
        </row>
        <row r="467">
          <cell r="B467" t="str">
            <v>VANDENBERGHE PASCAL</v>
          </cell>
          <cell r="C467" t="str">
            <v>RV</v>
          </cell>
          <cell r="D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WOH</v>
          </cell>
          <cell r="D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WOH</v>
          </cell>
          <cell r="D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WOH</v>
          </cell>
          <cell r="D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WOH</v>
          </cell>
          <cell r="D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WOH</v>
          </cell>
          <cell r="D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WOH</v>
          </cell>
          <cell r="D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WOH</v>
          </cell>
          <cell r="D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WOH</v>
          </cell>
          <cell r="D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IBA</v>
          </cell>
          <cell r="D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KK</v>
          </cell>
        </row>
        <row r="530">
          <cell r="A530">
            <v>4117</v>
          </cell>
          <cell r="B530" t="str">
            <v>DE SMET Jean-Pierre</v>
          </cell>
          <cell r="C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RT</v>
          </cell>
          <cell r="D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RT</v>
          </cell>
          <cell r="D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G18" sqref="G18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0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40621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BAETENS Mark</v>
      </c>
      <c r="C6" s="22"/>
      <c r="D6" s="22"/>
      <c r="E6" s="22"/>
      <c r="F6" s="22" t="s">
        <v>10</v>
      </c>
      <c r="G6" s="24" t="str">
        <f>VLOOKUP(L6,'[1]LEDEN'!A:E,3,FALSE)</f>
        <v>BC BILJARTVRIENDEN GENT</v>
      </c>
      <c r="H6" s="24"/>
      <c r="I6" s="22"/>
      <c r="J6" s="22"/>
      <c r="K6" s="22"/>
      <c r="L6" s="25">
        <v>4942</v>
      </c>
    </row>
    <row r="7" ht="6" customHeight="1"/>
    <row r="8" spans="6:12" ht="12.75">
      <c r="F8" s="26" t="s">
        <v>11</v>
      </c>
      <c r="G8" s="27" t="s">
        <v>12</v>
      </c>
      <c r="H8" s="27">
        <v>2.3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2:14" ht="15" customHeight="1">
      <c r="B9" s="30">
        <v>1</v>
      </c>
      <c r="C9" s="31" t="str">
        <f>VLOOKUP(N9,'[1]LEDEN'!A:E,2,FALSE)</f>
        <v>VAN DEN HAUWE Filip</v>
      </c>
      <c r="D9" s="32"/>
      <c r="E9" s="32"/>
      <c r="F9" s="30">
        <v>2</v>
      </c>
      <c r="G9" s="30"/>
      <c r="H9" s="30">
        <v>110</v>
      </c>
      <c r="I9" s="30">
        <v>26</v>
      </c>
      <c r="J9" s="33">
        <f>ROUNDDOWN(H9/I9,2)</f>
        <v>4.23</v>
      </c>
      <c r="K9" s="30">
        <v>19</v>
      </c>
      <c r="L9" s="34">
        <v>1</v>
      </c>
      <c r="N9">
        <v>4298</v>
      </c>
    </row>
    <row r="10" spans="2:14" ht="15" customHeight="1">
      <c r="B10" s="30">
        <v>2</v>
      </c>
      <c r="C10" s="31" t="str">
        <f>VLOOKUP(N10,'[1]LEDEN'!A:E,2,FALSE)</f>
        <v>MILLET Michel</v>
      </c>
      <c r="D10" s="32"/>
      <c r="E10" s="32"/>
      <c r="F10" s="30">
        <v>2</v>
      </c>
      <c r="G10" s="30"/>
      <c r="H10" s="30">
        <v>110</v>
      </c>
      <c r="I10" s="30">
        <v>18</v>
      </c>
      <c r="J10" s="33">
        <f>ROUNDDOWN(H10/I10,2)</f>
        <v>6.11</v>
      </c>
      <c r="K10" s="30">
        <v>17</v>
      </c>
      <c r="L10" s="35"/>
      <c r="N10">
        <v>8425</v>
      </c>
    </row>
    <row r="11" spans="2:14" ht="15" customHeight="1">
      <c r="B11" s="30">
        <v>3</v>
      </c>
      <c r="C11" s="31" t="str">
        <f>VLOOKUP(N11,'[1]LEDEN'!A:E,2,FALSE)</f>
        <v>HEYNDRICKX Vik</v>
      </c>
      <c r="D11" s="32"/>
      <c r="E11" s="32"/>
      <c r="F11" s="30">
        <v>0</v>
      </c>
      <c r="G11" s="30"/>
      <c r="H11" s="30">
        <v>67</v>
      </c>
      <c r="I11" s="30">
        <v>14</v>
      </c>
      <c r="J11" s="33">
        <f>ROUNDDOWN(H11/I11,2)</f>
        <v>4.78</v>
      </c>
      <c r="K11" s="30">
        <v>14</v>
      </c>
      <c r="L11" s="35"/>
      <c r="N11">
        <v>8661</v>
      </c>
    </row>
    <row r="12" spans="2:12" ht="15" customHeight="1" hidden="1">
      <c r="B12" s="30">
        <v>4</v>
      </c>
      <c r="C12" s="31" t="e">
        <f>VLOOKUP(N12,'[1]LEDEN'!A:E,2,FALSE)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>ROUNDDOWN(H12/I12,2)</f>
        <v>#DIV/0!</v>
      </c>
      <c r="K12" s="30"/>
      <c r="L12" s="35"/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ROUNDDOWN(H13/I13,2)</f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4</v>
      </c>
      <c r="G14" s="38">
        <f>SUM(G9:G13)</f>
        <v>0</v>
      </c>
      <c r="H14" s="38">
        <f>SUM(H9:H13)</f>
        <v>287</v>
      </c>
      <c r="I14" s="38">
        <f>SUM(I9:I13)</f>
        <v>58</v>
      </c>
      <c r="J14" s="39">
        <f>ROUNDDOWN(H14/I14,2)</f>
        <v>4.94</v>
      </c>
      <c r="K14" s="38">
        <f>MAX(K9:K13)</f>
        <v>19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HEYNDRICKX Vik</v>
      </c>
      <c r="C17" s="22"/>
      <c r="D17" s="22"/>
      <c r="E17" s="22"/>
      <c r="F17" s="22" t="s">
        <v>10</v>
      </c>
      <c r="G17" s="24" t="str">
        <f>VLOOKUP(L17,'[1]LEDEN'!A:E,3,FALSE)</f>
        <v>K.BC KRIJT OP TIJD MELLE</v>
      </c>
      <c r="H17" s="24"/>
      <c r="I17" s="22"/>
      <c r="J17" s="22"/>
      <c r="K17" s="22"/>
      <c r="L17" s="25">
        <v>8661</v>
      </c>
    </row>
    <row r="18" ht="6" customHeight="1"/>
    <row r="19" spans="6:12" ht="12.75">
      <c r="F19" s="26" t="s">
        <v>11</v>
      </c>
      <c r="G19" s="27" t="s">
        <v>12</v>
      </c>
      <c r="H19" s="27">
        <v>2.3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2:14" ht="12.75">
      <c r="B20" s="30">
        <v>1</v>
      </c>
      <c r="C20" s="31" t="str">
        <f>VLOOKUP(N20,'[1]LEDEN'!A:E,2,FALSE)</f>
        <v>MILLET Michel</v>
      </c>
      <c r="D20" s="32"/>
      <c r="E20" s="32"/>
      <c r="F20" s="30">
        <v>2</v>
      </c>
      <c r="G20" s="30"/>
      <c r="H20" s="30">
        <v>110</v>
      </c>
      <c r="I20" s="30">
        <v>23</v>
      </c>
      <c r="J20" s="33">
        <f>ROUNDDOWN(H20/I20,2)</f>
        <v>4.78</v>
      </c>
      <c r="K20" s="30">
        <v>19</v>
      </c>
      <c r="L20" s="34">
        <v>2</v>
      </c>
      <c r="N20">
        <v>8425</v>
      </c>
    </row>
    <row r="21" spans="2:14" ht="12.75" customHeight="1">
      <c r="B21" s="30">
        <v>2</v>
      </c>
      <c r="C21" s="31" t="str">
        <f>VLOOKUP(N21,'[1]LEDEN'!A:E,2,FALSE)</f>
        <v>VAN DEN HAUWE Filip</v>
      </c>
      <c r="D21" s="32"/>
      <c r="E21" s="32"/>
      <c r="F21" s="30">
        <v>0</v>
      </c>
      <c r="G21" s="30"/>
      <c r="H21" s="30">
        <v>84</v>
      </c>
      <c r="I21" s="30">
        <v>29</v>
      </c>
      <c r="J21" s="33">
        <f>ROUNDDOWN(H21/I21,2)</f>
        <v>2.89</v>
      </c>
      <c r="K21" s="30">
        <v>17</v>
      </c>
      <c r="L21" s="35"/>
      <c r="N21">
        <v>4298</v>
      </c>
    </row>
    <row r="22" spans="2:14" ht="12.75" customHeight="1">
      <c r="B22" s="30">
        <v>3</v>
      </c>
      <c r="C22" s="31" t="str">
        <f>VLOOKUP(N22,'[1]LEDEN'!A:E,2,FALSE)</f>
        <v>BAETENS Mark</v>
      </c>
      <c r="D22" s="32"/>
      <c r="E22" s="32"/>
      <c r="F22" s="30">
        <v>2</v>
      </c>
      <c r="G22" s="30"/>
      <c r="H22" s="30">
        <v>110</v>
      </c>
      <c r="I22" s="30">
        <v>14</v>
      </c>
      <c r="J22" s="33">
        <f>ROUNDDOWN(H22/I22,2)</f>
        <v>7.85</v>
      </c>
      <c r="K22" s="30">
        <v>26</v>
      </c>
      <c r="L22" s="35"/>
      <c r="N22">
        <v>4942</v>
      </c>
    </row>
    <row r="23" spans="2:12" ht="12.75" customHeight="1" hidden="1">
      <c r="B23" s="30"/>
      <c r="C23" s="31" t="e">
        <f>VLOOKUP(N23,'[1]LEDEN'!A:E,2,FALSE)</f>
        <v>#N/A</v>
      </c>
      <c r="D23" s="32"/>
      <c r="E23" s="32"/>
      <c r="F23" s="44"/>
      <c r="G23" s="44"/>
      <c r="H23" s="44">
        <f>G23/8*7</f>
        <v>0</v>
      </c>
      <c r="I23" s="44"/>
      <c r="J23" s="45" t="e">
        <f>ROUNDDOWN(H23/I23,2)</f>
        <v>#DIV/0!</v>
      </c>
      <c r="K23" s="44"/>
      <c r="L23" s="35"/>
    </row>
    <row r="24" spans="2:12" ht="12.75" customHeight="1" hidden="1">
      <c r="B24" s="30"/>
      <c r="C24" s="31" t="e">
        <f>VLOOKUP(N24,'[1]LEDEN'!A:E,2,FALSE)</f>
        <v>#N/A</v>
      </c>
      <c r="D24" s="32"/>
      <c r="E24" s="32"/>
      <c r="F24" s="44"/>
      <c r="G24" s="44"/>
      <c r="H24" s="44">
        <f>G24/8*7</f>
        <v>0</v>
      </c>
      <c r="I24" s="44"/>
      <c r="J24" s="45" t="e">
        <f>ROUNDDOWN(H24/I24,2)</f>
        <v>#DIV/0!</v>
      </c>
      <c r="K24" s="44"/>
      <c r="L24" s="35"/>
    </row>
    <row r="25" spans="1:12" ht="12.75">
      <c r="A25" s="36"/>
      <c r="B25" s="37"/>
      <c r="C25" s="36" t="s">
        <v>17</v>
      </c>
      <c r="D25" s="36"/>
      <c r="E25" s="36" t="s">
        <v>18</v>
      </c>
      <c r="F25" s="38">
        <f>SUM(F20:F24)</f>
        <v>4</v>
      </c>
      <c r="G25" s="38">
        <f>SUM(G20:G24)</f>
        <v>0</v>
      </c>
      <c r="H25" s="38">
        <f>SUM(H20:H24)</f>
        <v>304</v>
      </c>
      <c r="I25" s="38">
        <f>SUM(I20:I24)</f>
        <v>66</v>
      </c>
      <c r="J25" s="39">
        <f>ROUNDDOWN(H25/I25,2)</f>
        <v>4.6</v>
      </c>
      <c r="K25" s="38">
        <f>MAX(K20:K24)</f>
        <v>26</v>
      </c>
      <c r="L25" s="40"/>
    </row>
    <row r="26" spans="1:12" ht="7.5" customHeight="1" thickBot="1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MILLET Michel</v>
      </c>
      <c r="C28" s="22"/>
      <c r="D28" s="22"/>
      <c r="E28" s="22"/>
      <c r="F28" s="22" t="s">
        <v>10</v>
      </c>
      <c r="G28" s="24" t="str">
        <f>VLOOKUP(L28,'[1]LEDEN'!A:E,3,FALSE)</f>
        <v>KON. KORTRIJKSE BC</v>
      </c>
      <c r="H28" s="24"/>
      <c r="I28" s="22"/>
      <c r="J28" s="22"/>
      <c r="K28" s="22"/>
      <c r="L28" s="25">
        <v>8425</v>
      </c>
    </row>
    <row r="29" ht="7.5" customHeight="1"/>
    <row r="30" spans="6:12" ht="12.75">
      <c r="F30" s="26" t="s">
        <v>11</v>
      </c>
      <c r="G30" s="27" t="s">
        <v>12</v>
      </c>
      <c r="H30" s="27">
        <v>2.3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2:14" ht="12.75">
      <c r="B31" s="30">
        <v>1</v>
      </c>
      <c r="C31" s="31" t="str">
        <f>VLOOKUP(N31,'[1]LEDEN'!A:E,2,FALSE)</f>
        <v>HEYNDRICKX Vik</v>
      </c>
      <c r="D31" s="32"/>
      <c r="E31" s="32"/>
      <c r="F31" s="30">
        <v>0</v>
      </c>
      <c r="G31" s="30"/>
      <c r="H31" s="30">
        <v>107</v>
      </c>
      <c r="I31" s="30">
        <v>23</v>
      </c>
      <c r="J31" s="33">
        <f>ROUNDDOWN(H31/I31,2)</f>
        <v>4.65</v>
      </c>
      <c r="K31" s="30">
        <v>22</v>
      </c>
      <c r="L31" s="34">
        <v>3</v>
      </c>
      <c r="N31">
        <v>8661</v>
      </c>
    </row>
    <row r="32" spans="2:14" ht="12.75" customHeight="1">
      <c r="B32" s="30">
        <v>2</v>
      </c>
      <c r="C32" s="31" t="str">
        <f>VLOOKUP(N32,'[1]LEDEN'!A:E,2,FALSE)</f>
        <v>BAETENS Mark</v>
      </c>
      <c r="D32" s="32"/>
      <c r="E32" s="32"/>
      <c r="F32" s="30">
        <v>0</v>
      </c>
      <c r="G32" s="30"/>
      <c r="H32" s="30">
        <v>92</v>
      </c>
      <c r="I32" s="30">
        <v>18</v>
      </c>
      <c r="J32" s="33">
        <f>ROUNDDOWN(H32/I32,2)</f>
        <v>5.11</v>
      </c>
      <c r="K32" s="30">
        <v>14</v>
      </c>
      <c r="L32" s="35"/>
      <c r="N32">
        <v>4942</v>
      </c>
    </row>
    <row r="33" spans="2:14" ht="12.75" customHeight="1">
      <c r="B33" s="30">
        <v>3</v>
      </c>
      <c r="C33" s="31" t="str">
        <f>VLOOKUP(N33,'[1]LEDEN'!A:E,2,FALSE)</f>
        <v>VAN DEN HAUWE Filip</v>
      </c>
      <c r="D33" s="32"/>
      <c r="E33" s="32"/>
      <c r="F33" s="30">
        <v>2</v>
      </c>
      <c r="G33" s="30"/>
      <c r="H33" s="30">
        <v>110</v>
      </c>
      <c r="I33" s="30">
        <v>30</v>
      </c>
      <c r="J33" s="33">
        <f>ROUNDDOWN(H33/I33,2)</f>
        <v>3.66</v>
      </c>
      <c r="K33" s="30">
        <v>27</v>
      </c>
      <c r="L33" s="35"/>
      <c r="N33">
        <v>4298</v>
      </c>
    </row>
    <row r="34" spans="2:12" ht="12.75" customHeight="1" hidden="1">
      <c r="B34" s="30">
        <v>4</v>
      </c>
      <c r="C34" s="31" t="e">
        <f>VLOOKUP(N34,'[1]LEDEN'!A:E,2,FALSE)</f>
        <v>#N/A</v>
      </c>
      <c r="D34" s="32"/>
      <c r="E34" s="32"/>
      <c r="F34" s="44"/>
      <c r="G34" s="44"/>
      <c r="H34" s="44">
        <f>G34/8*7</f>
        <v>0</v>
      </c>
      <c r="I34" s="44"/>
      <c r="J34" s="45" t="e">
        <f>ROUNDDOWN(H34/I34,2)</f>
        <v>#DIV/0!</v>
      </c>
      <c r="K34" s="44"/>
      <c r="L34" s="35"/>
    </row>
    <row r="35" spans="2:12" ht="12.75" customHeight="1" hidden="1">
      <c r="B35" s="30">
        <v>5</v>
      </c>
      <c r="C35" s="31" t="e">
        <f>VLOOKUP(N35,'[1]LEDEN'!A:E,2,FALSE)</f>
        <v>#N/A</v>
      </c>
      <c r="D35" s="32"/>
      <c r="E35" s="32"/>
      <c r="F35" s="44"/>
      <c r="G35" s="44"/>
      <c r="H35" s="44">
        <f>G35/8*7</f>
        <v>0</v>
      </c>
      <c r="I35" s="44"/>
      <c r="J35" s="45" t="e">
        <f>ROUNDDOWN(H35/I35,2)</f>
        <v>#DIV/0!</v>
      </c>
      <c r="K35" s="44"/>
      <c r="L35" s="35"/>
    </row>
    <row r="36" spans="1:12" ht="12.75">
      <c r="A36" s="36"/>
      <c r="B36" s="37"/>
      <c r="C36" s="36" t="s">
        <v>17</v>
      </c>
      <c r="D36" s="36"/>
      <c r="E36" s="36" t="s">
        <v>18</v>
      </c>
      <c r="F36" s="38">
        <f>SUM(F31:F35)</f>
        <v>2</v>
      </c>
      <c r="G36" s="38">
        <f>SUM(G31:G35)</f>
        <v>0</v>
      </c>
      <c r="H36" s="38">
        <f>SUM(H31:H35)</f>
        <v>309</v>
      </c>
      <c r="I36" s="38">
        <f>SUM(I31:I35)</f>
        <v>71</v>
      </c>
      <c r="J36" s="39">
        <f>ROUNDDOWN(H36/I36,2)</f>
        <v>4.35</v>
      </c>
      <c r="K36" s="38">
        <f>MAX(K31:K35)</f>
        <v>27</v>
      </c>
      <c r="L36" s="40"/>
    </row>
    <row r="37" spans="1:12" ht="6.75" customHeight="1" thickBot="1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ht="6" customHeight="1"/>
    <row r="39" spans="1:12" ht="13.5" customHeight="1">
      <c r="A39" s="22" t="s">
        <v>9</v>
      </c>
      <c r="B39" s="23" t="str">
        <f>VLOOKUP(L39,'[2]LEDEN'!A:E,2,FALSE)</f>
        <v>VAN DE HAUWE Filip</v>
      </c>
      <c r="C39" s="22"/>
      <c r="D39" s="22"/>
      <c r="E39" s="22"/>
      <c r="F39" s="22" t="s">
        <v>10</v>
      </c>
      <c r="G39" s="24" t="str">
        <f>VLOOKUP(L39,'[2]LEDEN'!A:E,3,FALSE)</f>
        <v>SMA</v>
      </c>
      <c r="H39" s="24"/>
      <c r="I39" s="22"/>
      <c r="J39" s="22"/>
      <c r="K39" s="22"/>
      <c r="L39" s="25">
        <v>4298</v>
      </c>
    </row>
    <row r="41" spans="6:12" ht="12.75">
      <c r="F41" s="26" t="s">
        <v>11</v>
      </c>
      <c r="G41" s="27" t="s">
        <v>12</v>
      </c>
      <c r="H41" s="27">
        <v>2.3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2:14" ht="12.75">
      <c r="B42" s="30">
        <v>1</v>
      </c>
      <c r="C42" s="31" t="str">
        <f>VLOOKUP(N42,'[1]LEDEN'!A:E,2,FALSE)</f>
        <v>BAETENS Mark</v>
      </c>
      <c r="D42" s="32"/>
      <c r="E42" s="32"/>
      <c r="F42" s="30">
        <v>0</v>
      </c>
      <c r="G42" s="30"/>
      <c r="H42" s="30">
        <v>67</v>
      </c>
      <c r="I42" s="30">
        <v>26</v>
      </c>
      <c r="J42" s="33">
        <f>ROUNDDOWN(H42/I42,2)</f>
        <v>2.57</v>
      </c>
      <c r="K42" s="30">
        <v>11</v>
      </c>
      <c r="L42" s="34">
        <v>4</v>
      </c>
      <c r="N42">
        <v>4942</v>
      </c>
    </row>
    <row r="43" spans="2:14" ht="12.75" customHeight="1">
      <c r="B43" s="30">
        <v>2</v>
      </c>
      <c r="C43" s="31" t="str">
        <f>VLOOKUP(N43,'[1]LEDEN'!A:E,2,FALSE)</f>
        <v>HEYNDRICKX Vik</v>
      </c>
      <c r="D43" s="32"/>
      <c r="E43" s="32"/>
      <c r="F43" s="30">
        <v>2</v>
      </c>
      <c r="G43" s="30"/>
      <c r="H43" s="30">
        <v>110</v>
      </c>
      <c r="I43" s="30">
        <v>29</v>
      </c>
      <c r="J43" s="33">
        <f>ROUNDDOWN(H43/I43,2)</f>
        <v>3.79</v>
      </c>
      <c r="K43" s="30">
        <v>18</v>
      </c>
      <c r="L43" s="35"/>
      <c r="N43">
        <v>8661</v>
      </c>
    </row>
    <row r="44" spans="2:14" ht="12.75" customHeight="1">
      <c r="B44" s="30">
        <v>3</v>
      </c>
      <c r="C44" s="31" t="str">
        <f>VLOOKUP(N44,'[1]LEDEN'!A:E,2,FALSE)</f>
        <v>MILLET Michel</v>
      </c>
      <c r="D44" s="32"/>
      <c r="E44" s="32"/>
      <c r="F44" s="30">
        <v>0</v>
      </c>
      <c r="G44" s="30"/>
      <c r="H44" s="30">
        <v>98</v>
      </c>
      <c r="I44" s="30">
        <v>30</v>
      </c>
      <c r="J44" s="33">
        <f>ROUNDDOWN(H44/I44,2)</f>
        <v>3.26</v>
      </c>
      <c r="K44" s="30">
        <v>12</v>
      </c>
      <c r="L44" s="35"/>
      <c r="N44">
        <v>8425</v>
      </c>
    </row>
    <row r="45" spans="2:12" ht="12.75" customHeight="1" hidden="1">
      <c r="B45" s="30">
        <v>4</v>
      </c>
      <c r="C45" s="31" t="e">
        <f>VLOOKUP(N45,'[1]LEDEN'!A:E,2,FALSE)</f>
        <v>#N/A</v>
      </c>
      <c r="D45" s="32"/>
      <c r="E45" s="32"/>
      <c r="F45" s="44"/>
      <c r="G45" s="44"/>
      <c r="H45" s="44">
        <f>G45/8*7</f>
        <v>0</v>
      </c>
      <c r="I45" s="44"/>
      <c r="J45" s="45" t="e">
        <f>ROUNDDOWN(H45/I45,2)</f>
        <v>#DIV/0!</v>
      </c>
      <c r="K45" s="44"/>
      <c r="L45" s="35"/>
    </row>
    <row r="46" spans="2:12" ht="12.75" customHeight="1" hidden="1">
      <c r="B46" s="30">
        <v>5</v>
      </c>
      <c r="C46" s="31" t="e">
        <f>VLOOKUP(N46,'[1]LEDEN'!A:E,2,FALSE)</f>
        <v>#N/A</v>
      </c>
      <c r="D46" s="32"/>
      <c r="E46" s="32"/>
      <c r="F46" s="44"/>
      <c r="G46" s="44"/>
      <c r="H46" s="44">
        <f>G46/8*7</f>
        <v>0</v>
      </c>
      <c r="I46" s="44"/>
      <c r="J46" s="45" t="e">
        <f>ROUNDDOWN(H46/I46,2)</f>
        <v>#DIV/0!</v>
      </c>
      <c r="K46" s="44"/>
      <c r="L46" s="35"/>
    </row>
    <row r="47" spans="1:12" ht="12.75">
      <c r="A47" s="36"/>
      <c r="B47" s="37"/>
      <c r="C47" s="36"/>
      <c r="D47" s="36"/>
      <c r="E47" s="36" t="s">
        <v>18</v>
      </c>
      <c r="F47" s="38">
        <f>SUM(F42:F46)</f>
        <v>2</v>
      </c>
      <c r="G47" s="38">
        <f>SUM(G42:G46)</f>
        <v>0</v>
      </c>
      <c r="H47" s="38">
        <f>SUM(H42:H46)</f>
        <v>275</v>
      </c>
      <c r="I47" s="38">
        <f>SUM(I42:I46)</f>
        <v>85</v>
      </c>
      <c r="J47" s="39">
        <f>ROUNDDOWN(H47/I47,2)</f>
        <v>3.23</v>
      </c>
      <c r="K47" s="38">
        <f>MAX(K42:K46)</f>
        <v>18</v>
      </c>
      <c r="L47" s="40"/>
    </row>
    <row r="48" spans="1:12" ht="4.5" customHeight="1" thickBot="1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ht="6" customHeight="1"/>
    <row r="50" spans="1:12" ht="12.75" hidden="1">
      <c r="A50" s="36"/>
      <c r="B50" s="37"/>
      <c r="C50" s="36"/>
      <c r="D50" s="36"/>
      <c r="E50" s="36" t="s">
        <v>18</v>
      </c>
      <c r="F50" s="46" t="e">
        <f>SUM(#REF!)</f>
        <v>#REF!</v>
      </c>
      <c r="G50" s="46" t="e">
        <f>SUM(#REF!)</f>
        <v>#REF!</v>
      </c>
      <c r="H50" s="46" t="e">
        <f>SUM(#REF!)</f>
        <v>#REF!</v>
      </c>
      <c r="I50" s="46" t="e">
        <f>SUM(#REF!)</f>
        <v>#REF!</v>
      </c>
      <c r="J50" s="47" t="e">
        <f>ROUNDDOWN(H50/I50,2)</f>
        <v>#REF!</v>
      </c>
      <c r="K50" s="46" t="e">
        <f>MAX(#REF!)</f>
        <v>#REF!</v>
      </c>
      <c r="L50" s="48"/>
    </row>
    <row r="51" spans="1:12" ht="6.75" customHeight="1" hidden="1" thickBot="1">
      <c r="A51" s="42"/>
      <c r="B51" s="43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ht="12.75">
      <c r="C52" t="s">
        <v>17</v>
      </c>
    </row>
    <row r="53" spans="3:13" ht="15">
      <c r="C53" s="49">
        <f ca="1">TODAY()</f>
        <v>40623</v>
      </c>
      <c r="D53" s="50"/>
      <c r="I53" s="51" t="s">
        <v>19</v>
      </c>
      <c r="J53" s="52" t="s">
        <v>20</v>
      </c>
      <c r="K53" s="52"/>
      <c r="L53" s="52"/>
      <c r="M53" s="52"/>
    </row>
    <row r="54" ht="12.75">
      <c r="J54" t="s">
        <v>21</v>
      </c>
    </row>
  </sheetData>
  <sheetProtection/>
  <mergeCells count="9">
    <mergeCell ref="L42:L47"/>
    <mergeCell ref="C53:D53"/>
    <mergeCell ref="J53:M53"/>
    <mergeCell ref="C3:D3"/>
    <mergeCell ref="F3:I3"/>
    <mergeCell ref="K3:M3"/>
    <mergeCell ref="L9:L14"/>
    <mergeCell ref="L20:L25"/>
    <mergeCell ref="L31:L3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2011-03-21T06:16:25Z</dcterms:created>
  <dcterms:modified xsi:type="dcterms:W3CDTF">2011-03-21T06:16:45Z</dcterms:modified>
  <cp:category/>
  <cp:version/>
  <cp:contentType/>
  <cp:contentStatus/>
</cp:coreProperties>
</file>