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<sst xmlns="http://schemas.openxmlformats.org/spreadsheetml/2006/main" count="76" uniqueCount="21">
  <si>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</si>
  <si>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</si>
  <si>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</si>
  <si>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</si>
  <si>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KADER</t>
  </si>
  <si>
    <t>MATCH</t>
  </si>
  <si>
    <t>datum:</t>
  </si>
  <si>
    <t>8 en 9 /01/2011</t>
  </si>
  <si>
    <t>Lokaal:</t>
  </si>
  <si>
    <t>KBC DOS ROESELARE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</si>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</sst>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31" borderId="7" applyNumberFormat="0" applyFont="0" applyAlignment="0" applyProtection="0"/>
    <xf numFmtId="0" fontId="39" fillId="32" borderId="0" applyNumberFormat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6" fillId="0" borderId="23" xfId="0" applyFont="1" applyBorder="1" applyAlignment="1">
      <alignment vertical="center"/>
    </xf>
    <xf numFmtId="0" fontId="2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6" fillId="0" borderId="2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kader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23">
      <selection activeCell="N1" sqref="N1:N16384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2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8"/>
      <c r="I4" s="19"/>
      <c r="J4" s="19"/>
      <c r="K4" s="19"/>
      <c r="L4" s="19"/>
      <c r="M4" s="20"/>
    </row>
    <row r="5" ht="5.25" customHeight="1"/>
    <row r="6" spans="1:12" ht="12.75">
      <c r="A6" s="22" t="s">
        <v>10</v>
      </c>
      <c r="B6" s="23" t="str">
        <f>VLOOKUP(L6,'[1]LEDEN'!A:E,2,FALSE)</f>
        <v>MATTENS Roger</v>
      </c>
      <c r="C6" s="22"/>
      <c r="D6" s="22"/>
      <c r="E6" s="22"/>
      <c r="F6" s="22" t="s">
        <v>11</v>
      </c>
      <c r="G6" s="24" t="str">
        <f>VLOOKUP(L6,'[1]LEDEN'!A:E,3,FALSE)</f>
        <v>SINT-MARTINUS AALST</v>
      </c>
      <c r="H6" s="24" t="str">
        <f>VLOOKUP(L6,'[1]LEDEN'!A:E,3,FALSE)</f>
        <v>SINT-MARTINUS AALST</v>
      </c>
      <c r="I6" s="22"/>
      <c r="J6" s="22"/>
      <c r="K6" s="22"/>
      <c r="L6" s="25">
        <v>4294</v>
      </c>
    </row>
    <row r="7" ht="6" customHeight="1"/>
    <row r="8" spans="6:12" ht="12.75">
      <c r="F8" s="26" t="s">
        <v>12</v>
      </c>
      <c r="G8" s="27" t="s">
        <v>13</v>
      </c>
      <c r="H8" s="27" t="s">
        <v>13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2:14" ht="15" customHeight="1">
      <c r="B9" s="30">
        <v>1</v>
      </c>
      <c r="C9" s="31" t="str">
        <f>VLOOKUP(N9,'[1]LEDEN'!A:E,2,FALSE)</f>
        <v>WERBROUCK Luc</v>
      </c>
      <c r="D9" s="32"/>
      <c r="E9" s="32"/>
      <c r="F9" s="30">
        <v>2</v>
      </c>
      <c r="G9" s="30"/>
      <c r="H9" s="30">
        <v>50</v>
      </c>
      <c r="I9" s="30">
        <v>10</v>
      </c>
      <c r="J9" s="33">
        <f>ROUNDDOWN(H9/I9,2)</f>
        <v>5</v>
      </c>
      <c r="K9" s="30">
        <v>16</v>
      </c>
      <c r="L9" s="34"/>
      <c r="N9">
        <v>4133</v>
      </c>
    </row>
    <row r="10" spans="2:14" ht="15" customHeight="1">
      <c r="B10" s="30">
        <v>2</v>
      </c>
      <c r="C10" s="31" t="str">
        <f>VLOOKUP(N10,'[1]LEDEN'!A:E,2,FALSE)</f>
        <v>HOUTHAEVE Jean-Marie</v>
      </c>
      <c r="D10" s="32"/>
      <c r="E10" s="32"/>
      <c r="F10" s="30">
        <v>0</v>
      </c>
      <c r="G10" s="30"/>
      <c r="H10" s="30">
        <v>32</v>
      </c>
      <c r="I10" s="30">
        <v>14</v>
      </c>
      <c r="J10" s="33">
        <f>ROUNDDOWN(H10/I10,2)</f>
        <v>2.28</v>
      </c>
      <c r="K10" s="30">
        <v>6</v>
      </c>
      <c r="L10" s="35">
        <v>1</v>
      </c>
      <c r="N10">
        <v>4776</v>
      </c>
    </row>
    <row r="11" spans="2:14" ht="15" customHeight="1">
      <c r="B11" s="30">
        <v>3</v>
      </c>
      <c r="C11" s="31" t="str">
        <f>VLOOKUP(N11,'[1]LEDEN'!A:E,2,FALSE)</f>
        <v>FLAMEE Kurt</v>
      </c>
      <c r="D11" s="32"/>
      <c r="E11" s="32"/>
      <c r="F11" s="30">
        <v>2</v>
      </c>
      <c r="G11" s="30"/>
      <c r="H11" s="30">
        <v>50</v>
      </c>
      <c r="I11" s="30">
        <v>16</v>
      </c>
      <c r="J11" s="33">
        <v>11</v>
      </c>
      <c r="K11" s="30">
        <v>12</v>
      </c>
      <c r="L11" s="35"/>
      <c r="N11">
        <v>6680</v>
      </c>
    </row>
    <row r="12" spans="2:14" ht="15" customHeight="1">
      <c r="B12" s="30">
        <v>4</v>
      </c>
      <c r="C12" s="31" t="str">
        <f>VLOOKUP(N12,'[1]LEDEN'!A:E,2,FALSE)</f>
        <v>WARLOP Luc</v>
      </c>
      <c r="D12" s="32"/>
      <c r="E12" s="32"/>
      <c r="F12" s="30">
        <v>2</v>
      </c>
      <c r="G12" s="30"/>
      <c r="H12" s="30">
        <v>50</v>
      </c>
      <c r="I12" s="30">
        <v>11</v>
      </c>
      <c r="J12" s="33">
        <f>ROUNDDOWN(H12/I12,2)</f>
        <v>4.54</v>
      </c>
      <c r="K12" s="30">
        <v>12</v>
      </c>
      <c r="L12" s="35"/>
      <c r="N12">
        <v>4759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/>
      <c r="I13" s="30"/>
      <c r="J13" s="33" t="e">
        <f>ROUNDDOWN(H13/I13,2)</f>
        <v>#DIV/0!</v>
      </c>
      <c r="K13" s="30"/>
      <c r="L13" s="35"/>
    </row>
    <row r="14" spans="1:13" ht="15" customHeight="1">
      <c r="A14" s="36"/>
      <c r="B14" s="37"/>
      <c r="C14" s="38" t="s">
        <v>18</v>
      </c>
      <c r="D14" s="36"/>
      <c r="E14" s="36" t="s">
        <v>19</v>
      </c>
      <c r="F14" s="39">
        <f>SUM(F9:F13)</f>
        <v>6</v>
      </c>
      <c r="G14" s="39">
        <f>SUM(G9:G13)</f>
        <v>0</v>
      </c>
      <c r="H14" s="39">
        <f>SUM(H9:H13)</f>
        <v>182</v>
      </c>
      <c r="I14" s="39">
        <f>SUM(I9:I13)</f>
        <v>51</v>
      </c>
      <c r="J14" s="40">
        <f>ROUNDDOWN(H14/I14,2)</f>
        <v>3.56</v>
      </c>
      <c r="K14" s="39">
        <f>MAX(K9:K13)</f>
        <v>16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4"/>
      <c r="I15" s="43"/>
      <c r="J15" s="43"/>
      <c r="K15" s="43"/>
      <c r="L15" s="43"/>
    </row>
    <row r="16" ht="7.5" customHeight="1"/>
    <row r="17" spans="1:12" ht="12.75">
      <c r="A17" s="22" t="s">
        <v>10</v>
      </c>
      <c r="B17" s="23" t="str">
        <f>VLOOKUP(L17,'[1]LEDEN'!A:E,2,FALSE)</f>
        <v>DENOULET Johan</v>
      </c>
      <c r="C17" s="22"/>
      <c r="D17" s="22"/>
      <c r="E17" s="22"/>
      <c r="F17" s="22" t="s">
        <v>11</v>
      </c>
      <c r="G17" s="24" t="str">
        <f>VLOOKUP(L17,'[1]LEDEN'!A:E,3,FALSE)</f>
        <v>KON. KORTRIJKSE BC</v>
      </c>
      <c r="H17" s="24" t="str">
        <f>VLOOKUP(L17,'[1]LEDEN'!A:E,3,FALSE)</f>
        <v>KON. KORTRIJKSE BC</v>
      </c>
      <c r="I17" s="22"/>
      <c r="J17" s="22"/>
      <c r="K17" s="22"/>
      <c r="L17" s="25">
        <v>6730</v>
      </c>
    </row>
    <row r="18" ht="6" customHeight="1"/>
    <row r="19" spans="6:12" ht="12.75">
      <c r="F19" s="26" t="s">
        <v>12</v>
      </c>
      <c r="G19" s="27" t="s">
        <v>13</v>
      </c>
      <c r="H19" s="27" t="s">
        <v>13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2:14" ht="12.75">
      <c r="B20" s="30"/>
      <c r="C20" s="31" t="str">
        <f>VLOOKUP(N20,'[1]LEDEN'!A:E,2,FALSE)</f>
        <v>FLAMEE Kurt</v>
      </c>
      <c r="D20" s="32"/>
      <c r="E20" s="32"/>
      <c r="F20" s="30">
        <v>0</v>
      </c>
      <c r="G20" s="30"/>
      <c r="H20" s="30">
        <v>37</v>
      </c>
      <c r="I20" s="30">
        <v>22</v>
      </c>
      <c r="J20" s="33">
        <f>ROUNDDOWN(H20/I20,2)</f>
        <v>1.68</v>
      </c>
      <c r="K20" s="30">
        <v>7</v>
      </c>
      <c r="L20" s="34"/>
      <c r="N20">
        <v>6680</v>
      </c>
    </row>
    <row r="21" spans="2:14" ht="12.75">
      <c r="B21" s="30"/>
      <c r="C21" s="31" t="str">
        <f>VLOOKUP(N21,'[1]LEDEN'!A:E,2,FALSE)</f>
        <v>WARLOP Luc</v>
      </c>
      <c r="D21" s="32"/>
      <c r="E21" s="32"/>
      <c r="F21" s="30">
        <v>2</v>
      </c>
      <c r="G21" s="30"/>
      <c r="H21" s="30">
        <v>50</v>
      </c>
      <c r="I21" s="30">
        <v>13</v>
      </c>
      <c r="J21" s="33">
        <f>ROUNDDOWN(H21/I21,2)</f>
        <v>3.84</v>
      </c>
      <c r="K21" s="30">
        <v>14</v>
      </c>
      <c r="L21" s="45">
        <v>2</v>
      </c>
      <c r="N21">
        <v>4759</v>
      </c>
    </row>
    <row r="22" spans="2:14" ht="12.75">
      <c r="B22" s="30"/>
      <c r="C22" s="31" t="str">
        <f>VLOOKUP(N22,'[1]LEDEN'!A:E,2,FALSE)</f>
        <v>HOUTHAEVE Jean-Marie</v>
      </c>
      <c r="D22" s="32"/>
      <c r="E22" s="32"/>
      <c r="F22" s="30">
        <v>2</v>
      </c>
      <c r="G22" s="30"/>
      <c r="H22" s="30">
        <v>50</v>
      </c>
      <c r="I22" s="30">
        <v>24</v>
      </c>
      <c r="J22" s="33">
        <f>ROUNDDOWN(H22/I22,2)</f>
        <v>2.08</v>
      </c>
      <c r="K22" s="30">
        <v>9</v>
      </c>
      <c r="L22" s="45"/>
      <c r="N22">
        <v>4776</v>
      </c>
    </row>
    <row r="23" spans="2:14" ht="12.75" customHeight="1">
      <c r="B23" s="30"/>
      <c r="C23" s="31" t="str">
        <f>VLOOKUP(N23,'[1]LEDEN'!A:E,2,FALSE)</f>
        <v>WERBROUCK Luc</v>
      </c>
      <c r="D23" s="32"/>
      <c r="E23" s="32"/>
      <c r="F23" s="30">
        <v>2</v>
      </c>
      <c r="G23" s="30"/>
      <c r="H23" s="30">
        <v>50</v>
      </c>
      <c r="I23" s="30">
        <v>5</v>
      </c>
      <c r="J23" s="33">
        <f>ROUNDDOWN(H23/I23,2)</f>
        <v>10</v>
      </c>
      <c r="K23" s="30">
        <v>39</v>
      </c>
      <c r="L23" s="45"/>
      <c r="N23">
        <v>4133</v>
      </c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6"/>
      <c r="G24" s="46"/>
      <c r="H24" s="46"/>
      <c r="I24" s="46"/>
      <c r="J24" s="47" t="e">
        <f>ROUNDDOWN(H24/I24,2)</f>
        <v>#DIV/0!</v>
      </c>
      <c r="K24" s="46"/>
      <c r="L24" s="48"/>
    </row>
    <row r="25" spans="2:12" ht="12.75" customHeight="1" hidden="1">
      <c r="B25" s="30"/>
      <c r="C25" s="31" t="e">
        <f>VLOOKUP(N25,'[1]LEDEN'!A:E,2,FALSE)</f>
        <v>#N/A</v>
      </c>
      <c r="D25" s="32"/>
      <c r="E25" s="32"/>
      <c r="F25" s="46"/>
      <c r="G25" s="46"/>
      <c r="H25" s="46"/>
      <c r="I25" s="46"/>
      <c r="J25" s="47" t="e">
        <f>ROUNDDOWN(H25/I25,2)</f>
        <v>#DIV/0!</v>
      </c>
      <c r="K25" s="46"/>
      <c r="L25" s="48"/>
    </row>
    <row r="26" spans="2:12" ht="12.75" customHeight="1" hidden="1">
      <c r="B26" s="30"/>
      <c r="C26" s="31" t="e">
        <f>VLOOKUP(N26,'[1]LEDEN'!A:E,2,FALSE)</f>
        <v>#N/A</v>
      </c>
      <c r="D26" s="32"/>
      <c r="E26" s="32"/>
      <c r="F26" s="46"/>
      <c r="G26" s="46"/>
      <c r="H26" s="46"/>
      <c r="I26" s="46"/>
      <c r="J26" s="47" t="e">
        <f>ROUNDDOWN(H26/I26,2)</f>
        <v>#DIV/0!</v>
      </c>
      <c r="K26" s="46"/>
      <c r="L26" s="48"/>
    </row>
    <row r="27" spans="1:12" ht="12.75">
      <c r="A27" s="36"/>
      <c r="B27" s="37"/>
      <c r="C27" s="38" t="s">
        <v>20</v>
      </c>
      <c r="D27" s="36"/>
      <c r="E27" s="36" t="s">
        <v>19</v>
      </c>
      <c r="F27" s="39">
        <f>SUM(F20:F26)</f>
        <v>6</v>
      </c>
      <c r="G27" s="39">
        <f>SUM(G20:G26)</f>
        <v>0</v>
      </c>
      <c r="H27" s="39">
        <f>SUM(H20:H26)</f>
        <v>187</v>
      </c>
      <c r="I27" s="39">
        <f>SUM(I20:I26)</f>
        <v>64</v>
      </c>
      <c r="J27" s="40">
        <f>ROUNDDOWN(H27/I27,2)</f>
        <v>2.92</v>
      </c>
      <c r="K27" s="39">
        <f>MAX(K20:K26)</f>
        <v>39</v>
      </c>
      <c r="L27" s="41"/>
    </row>
    <row r="28" spans="1:12" ht="7.5" customHeight="1" thickBot="1">
      <c r="A28" s="43"/>
      <c r="B28" s="44"/>
      <c r="C28" s="43"/>
      <c r="D28" s="43"/>
      <c r="E28" s="43"/>
      <c r="F28" s="43"/>
      <c r="G28" s="43"/>
      <c r="H28" s="44"/>
      <c r="I28" s="43"/>
      <c r="J28" s="43"/>
      <c r="K28" s="43"/>
      <c r="L28" s="43"/>
    </row>
    <row r="29" ht="3.75" customHeight="1"/>
    <row r="30" spans="1:12" ht="12.75">
      <c r="A30" s="22" t="s">
        <v>10</v>
      </c>
      <c r="B30" s="23" t="str">
        <f>VLOOKUP(L30,'[1]LEDEN'!A:E,2,FALSE)</f>
        <v>FLAMEE Kurt</v>
      </c>
      <c r="C30" s="22"/>
      <c r="D30" s="22"/>
      <c r="E30" s="22"/>
      <c r="F30" s="22" t="s">
        <v>11</v>
      </c>
      <c r="G30" s="24" t="str">
        <f>VLOOKUP(L30,'[1]LEDEN'!A:E,3,FALSE)</f>
        <v>K.BC BILJARTGILDE OOSTKAMP</v>
      </c>
      <c r="H30" s="49" t="str">
        <f>VLOOKUP(L30,'[1]LEDEN'!A:E,3,FALSE)</f>
        <v>K.BC BILJARTGILDE OOSTKAMP</v>
      </c>
      <c r="I30" s="22"/>
      <c r="J30" s="22"/>
      <c r="K30" s="22"/>
      <c r="L30" s="25">
        <v>6680</v>
      </c>
    </row>
    <row r="31" ht="7.5" customHeight="1"/>
    <row r="32" spans="6:12" ht="12.75">
      <c r="F32" s="26" t="s">
        <v>12</v>
      </c>
      <c r="G32" s="27" t="s">
        <v>13</v>
      </c>
      <c r="H32" s="27" t="s">
        <v>13</v>
      </c>
      <c r="I32" s="28" t="s">
        <v>14</v>
      </c>
      <c r="J32" s="29" t="s">
        <v>15</v>
      </c>
      <c r="K32" s="27" t="s">
        <v>16</v>
      </c>
      <c r="L32" s="27" t="s">
        <v>17</v>
      </c>
    </row>
    <row r="33" spans="2:14" ht="12.75">
      <c r="B33" s="30">
        <v>1</v>
      </c>
      <c r="C33" s="31" t="str">
        <f>VLOOKUP(N33,'[1]LEDEN'!A:E,2,FALSE)</f>
        <v>WARLOP Luc</v>
      </c>
      <c r="D33" s="32"/>
      <c r="E33" s="32"/>
      <c r="F33" s="30">
        <v>0</v>
      </c>
      <c r="G33" s="30"/>
      <c r="H33" s="30">
        <v>29</v>
      </c>
      <c r="I33" s="30">
        <v>18</v>
      </c>
      <c r="J33" s="33">
        <f>ROUNDDOWN(H33/I33,2)</f>
        <v>1.61</v>
      </c>
      <c r="K33" s="30">
        <v>5</v>
      </c>
      <c r="L33" s="34"/>
      <c r="N33">
        <v>4759</v>
      </c>
    </row>
    <row r="34" spans="2:14" ht="12.75">
      <c r="B34" s="30">
        <v>2</v>
      </c>
      <c r="C34" s="31" t="str">
        <f>VLOOKUP(N34,'[1]LEDEN'!A:E,2,FALSE)</f>
        <v>DENOULET Johan</v>
      </c>
      <c r="D34" s="32"/>
      <c r="E34" s="32"/>
      <c r="F34" s="30">
        <v>2</v>
      </c>
      <c r="G34" s="30"/>
      <c r="H34" s="30">
        <v>50</v>
      </c>
      <c r="I34" s="30">
        <v>22</v>
      </c>
      <c r="J34" s="33">
        <f>ROUNDDOWN(H34/I34,2)</f>
        <v>2.27</v>
      </c>
      <c r="K34" s="30">
        <v>6</v>
      </c>
      <c r="L34" s="45">
        <v>3</v>
      </c>
      <c r="N34">
        <v>6730</v>
      </c>
    </row>
    <row r="35" spans="2:14" ht="12.75">
      <c r="B35" s="30">
        <v>3</v>
      </c>
      <c r="C35" s="31" t="str">
        <f>VLOOKUP(N35,'[1]LEDEN'!A:E,2,FALSE)</f>
        <v>MATTENS Roger</v>
      </c>
      <c r="D35" s="32"/>
      <c r="E35" s="32"/>
      <c r="F35" s="30">
        <v>0</v>
      </c>
      <c r="G35" s="30"/>
      <c r="H35" s="30">
        <v>33</v>
      </c>
      <c r="I35" s="30">
        <v>16</v>
      </c>
      <c r="J35" s="33">
        <f>ROUNDDOWN(H35/I35,2)</f>
        <v>2.06</v>
      </c>
      <c r="K35" s="30">
        <v>6</v>
      </c>
      <c r="L35" s="45"/>
      <c r="N35">
        <v>4294</v>
      </c>
    </row>
    <row r="36" spans="2:14" ht="12.75" customHeight="1">
      <c r="B36" s="30">
        <v>2</v>
      </c>
      <c r="C36" s="31" t="str">
        <f>VLOOKUP(N36,'[1]LEDEN'!A:E,2,FALSE)</f>
        <v>HOUTHAEVE Jean-Marie</v>
      </c>
      <c r="D36" s="32"/>
      <c r="E36" s="32"/>
      <c r="F36" s="30">
        <v>2</v>
      </c>
      <c r="G36" s="30"/>
      <c r="H36" s="30">
        <v>50</v>
      </c>
      <c r="I36" s="30">
        <v>10</v>
      </c>
      <c r="J36" s="33">
        <f>ROUNDDOWN(H36/I36,2)</f>
        <v>5</v>
      </c>
      <c r="K36" s="30">
        <v>13</v>
      </c>
      <c r="L36" s="45"/>
      <c r="N36">
        <v>4776</v>
      </c>
    </row>
    <row r="37" spans="2:12" ht="12.75" customHeight="1" hidden="1">
      <c r="B37" s="30">
        <v>3</v>
      </c>
      <c r="C37" s="31" t="e">
        <f>VLOOKUP(N37,'[1]LEDEN'!A:E,2,FALSE)</f>
        <v>#N/A</v>
      </c>
      <c r="D37" s="32"/>
      <c r="E37" s="32"/>
      <c r="F37" s="50"/>
      <c r="G37" s="50"/>
      <c r="H37" s="30"/>
      <c r="I37" s="50"/>
      <c r="J37" s="51" t="e">
        <f>ROUNDDOWN(H37/I37,2)</f>
        <v>#DIV/0!</v>
      </c>
      <c r="K37" s="50"/>
      <c r="L37" s="52"/>
    </row>
    <row r="38" spans="2:12" ht="12.75" customHeight="1" hidden="1">
      <c r="B38" s="30">
        <v>4</v>
      </c>
      <c r="C38" s="31" t="e">
        <f>VLOOKUP(N38,'[1]LEDEN'!A:E,2,FALSE)</f>
        <v>#N/A</v>
      </c>
      <c r="D38" s="32"/>
      <c r="E38" s="32"/>
      <c r="F38" s="50"/>
      <c r="G38" s="50"/>
      <c r="H38" s="30"/>
      <c r="I38" s="50"/>
      <c r="J38" s="51" t="e">
        <f>ROUNDDOWN(H38/I38,2)</f>
        <v>#DIV/0!</v>
      </c>
      <c r="K38" s="50"/>
      <c r="L38" s="52"/>
    </row>
    <row r="39" spans="2:12" ht="12.75" customHeight="1" hidden="1">
      <c r="B39" s="30">
        <v>5</v>
      </c>
      <c r="C39" s="31" t="e">
        <f>VLOOKUP(N39,'[1]LEDEN'!A:E,2,FALSE)</f>
        <v>#N/A</v>
      </c>
      <c r="D39" s="32"/>
      <c r="E39" s="32"/>
      <c r="F39" s="30"/>
      <c r="G39" s="30"/>
      <c r="H39" s="30"/>
      <c r="I39" s="30"/>
      <c r="J39" s="33" t="e">
        <f>ROUNDDOWN(H39/I39,2)</f>
        <v>#DIV/0!</v>
      </c>
      <c r="K39" s="30"/>
      <c r="L39" s="52"/>
    </row>
    <row r="40" spans="1:12" ht="12.75">
      <c r="A40" s="36"/>
      <c r="B40" s="37"/>
      <c r="C40" s="38" t="s">
        <v>20</v>
      </c>
      <c r="D40" s="36"/>
      <c r="E40" s="36" t="s">
        <v>19</v>
      </c>
      <c r="F40" s="39">
        <f>SUM(F33:F39)</f>
        <v>4</v>
      </c>
      <c r="G40" s="39">
        <f>SUM(G33:G39)</f>
        <v>0</v>
      </c>
      <c r="H40" s="39">
        <f>SUM(H33:H39)</f>
        <v>162</v>
      </c>
      <c r="I40" s="39">
        <f>SUM(I33:I39)</f>
        <v>66</v>
      </c>
      <c r="J40" s="40">
        <f>ROUNDDOWN(H40/I40,2)</f>
        <v>2.45</v>
      </c>
      <c r="K40" s="39">
        <f>MAX(K33:K39)</f>
        <v>13</v>
      </c>
      <c r="L40" s="41"/>
    </row>
    <row r="41" spans="1:12" ht="6.75" customHeight="1" thickBot="1">
      <c r="A41" s="43"/>
      <c r="B41" s="44"/>
      <c r="C41" s="43"/>
      <c r="D41" s="43"/>
      <c r="E41" s="43"/>
      <c r="F41" s="43"/>
      <c r="G41" s="43"/>
      <c r="H41" s="44"/>
      <c r="I41" s="43"/>
      <c r="J41" s="43"/>
      <c r="K41" s="43"/>
      <c r="L41" s="43"/>
    </row>
    <row r="42" ht="6" customHeight="1"/>
    <row r="43" spans="1:12" ht="13.5" customHeight="1">
      <c r="A43" s="22" t="s">
        <v>10</v>
      </c>
      <c r="B43" s="23" t="str">
        <f>VLOOKUP(L43,'[1]LEDEN'!A:E,2,FALSE)</f>
        <v>WARLOP Luc</v>
      </c>
      <c r="C43" s="22"/>
      <c r="D43" s="22"/>
      <c r="E43" s="22"/>
      <c r="F43" s="22" t="s">
        <v>11</v>
      </c>
      <c r="G43" s="24" t="str">
        <f>VLOOKUP(L43,'[1]LEDEN'!A:E,3,FALSE)</f>
        <v>BC DOS ROESELARE</v>
      </c>
      <c r="H43" s="49" t="str">
        <f>VLOOKUP(L43,'[1]LEDEN'!A:E,3,FALSE)</f>
        <v>BC DOS ROESELARE</v>
      </c>
      <c r="I43" s="22"/>
      <c r="J43" s="22"/>
      <c r="K43" s="22"/>
      <c r="L43" s="25">
        <v>4759</v>
      </c>
    </row>
    <row r="45" spans="6:12" ht="12.75">
      <c r="F45" s="26" t="s">
        <v>12</v>
      </c>
      <c r="G45" s="27" t="s">
        <v>13</v>
      </c>
      <c r="H45" s="27" t="s">
        <v>13</v>
      </c>
      <c r="I45" s="28" t="s">
        <v>14</v>
      </c>
      <c r="J45" s="29" t="s">
        <v>15</v>
      </c>
      <c r="K45" s="27" t="s">
        <v>16</v>
      </c>
      <c r="L45" s="27" t="s">
        <v>17</v>
      </c>
    </row>
    <row r="46" spans="2:14" ht="12.75">
      <c r="B46" s="30">
        <v>1</v>
      </c>
      <c r="C46" s="31" t="str">
        <f>VLOOKUP(N46,'[1]LEDEN'!A:E,2,FALSE)</f>
        <v>FLAMEE Kurt</v>
      </c>
      <c r="D46" s="32"/>
      <c r="E46" s="32"/>
      <c r="F46" s="30">
        <v>2</v>
      </c>
      <c r="G46" s="30"/>
      <c r="H46" s="30">
        <v>50</v>
      </c>
      <c r="I46" s="30">
        <v>18</v>
      </c>
      <c r="J46" s="33">
        <f aca="true" t="shared" si="0" ref="J46:J51">ROUNDDOWN(H46/I46,2)</f>
        <v>2.77</v>
      </c>
      <c r="K46" s="30">
        <v>12</v>
      </c>
      <c r="L46" s="34"/>
      <c r="N46">
        <v>6680</v>
      </c>
    </row>
    <row r="47" spans="2:14" ht="12.75">
      <c r="B47" s="30">
        <v>2</v>
      </c>
      <c r="C47" s="31" t="str">
        <f>VLOOKUP(N47,'[1]LEDEN'!A:E,2,FALSE)</f>
        <v>DENOULET Johan</v>
      </c>
      <c r="D47" s="32"/>
      <c r="E47" s="32"/>
      <c r="F47" s="30">
        <v>0</v>
      </c>
      <c r="G47" s="30"/>
      <c r="H47" s="30">
        <v>8</v>
      </c>
      <c r="I47" s="30">
        <v>13</v>
      </c>
      <c r="J47" s="33">
        <f t="shared" si="0"/>
        <v>0.61</v>
      </c>
      <c r="K47" s="30">
        <v>3</v>
      </c>
      <c r="L47" s="35">
        <v>4</v>
      </c>
      <c r="N47">
        <v>6730</v>
      </c>
    </row>
    <row r="48" spans="2:14" ht="12.75">
      <c r="B48" s="30">
        <v>3</v>
      </c>
      <c r="C48" s="31" t="str">
        <f>VLOOKUP(N48,'[1]LEDEN'!A:E,2,FALSE)</f>
        <v>WERBROUCK Luc</v>
      </c>
      <c r="D48" s="32"/>
      <c r="E48" s="32"/>
      <c r="F48" s="30">
        <v>2</v>
      </c>
      <c r="G48" s="30"/>
      <c r="H48" s="30">
        <v>50</v>
      </c>
      <c r="I48" s="30">
        <v>21</v>
      </c>
      <c r="J48" s="33">
        <f t="shared" si="0"/>
        <v>2.38</v>
      </c>
      <c r="K48" s="30">
        <v>17</v>
      </c>
      <c r="L48" s="35"/>
      <c r="N48">
        <v>4133</v>
      </c>
    </row>
    <row r="49" spans="2:14" ht="12.75">
      <c r="B49" s="30">
        <v>4</v>
      </c>
      <c r="C49" s="31" t="str">
        <f>VLOOKUP(N49,'[1]LEDEN'!A:E,2,FALSE)</f>
        <v>MATTENS Roger</v>
      </c>
      <c r="D49" s="32"/>
      <c r="E49" s="32"/>
      <c r="F49" s="30">
        <v>0</v>
      </c>
      <c r="G49" s="30"/>
      <c r="H49" s="30">
        <v>12</v>
      </c>
      <c r="I49" s="30">
        <v>11</v>
      </c>
      <c r="J49" s="33">
        <f t="shared" si="0"/>
        <v>1.09</v>
      </c>
      <c r="K49" s="30">
        <v>8</v>
      </c>
      <c r="L49" s="35"/>
      <c r="N49">
        <v>4294</v>
      </c>
    </row>
    <row r="50" spans="2:12" ht="12.75" hidden="1">
      <c r="B50" s="30">
        <v>5</v>
      </c>
      <c r="C50" s="31" t="e">
        <f>VLOOKUP(N50,'[1]LEDEN'!A:E,2,FALSE)</f>
        <v>#N/A</v>
      </c>
      <c r="D50" s="32"/>
      <c r="E50" s="32"/>
      <c r="F50" s="30"/>
      <c r="G50" s="30"/>
      <c r="H50" s="30"/>
      <c r="I50" s="30"/>
      <c r="J50" s="33" t="e">
        <f t="shared" si="0"/>
        <v>#DIV/0!</v>
      </c>
      <c r="K50" s="30"/>
      <c r="L50" s="35"/>
    </row>
    <row r="51" spans="1:12" ht="12.75">
      <c r="A51" s="36"/>
      <c r="B51" s="37"/>
      <c r="C51" s="38" t="s">
        <v>20</v>
      </c>
      <c r="D51" s="36"/>
      <c r="E51" s="36" t="s">
        <v>19</v>
      </c>
      <c r="F51" s="39">
        <f>SUM(F46:F50)</f>
        <v>4</v>
      </c>
      <c r="G51" s="39">
        <f>SUM(G46:G50)</f>
        <v>0</v>
      </c>
      <c r="H51" s="39">
        <f>SUM(H46:H50)</f>
        <v>120</v>
      </c>
      <c r="I51" s="39">
        <f>SUM(I46:I50)</f>
        <v>63</v>
      </c>
      <c r="J51" s="40">
        <f t="shared" si="0"/>
        <v>1.9</v>
      </c>
      <c r="K51" s="39">
        <f>MAX(K46:K50)</f>
        <v>17</v>
      </c>
      <c r="L51" s="41"/>
    </row>
    <row r="52" ht="6" customHeight="1"/>
    <row r="53" spans="1:12" ht="6.75" customHeight="1" thickBot="1">
      <c r="A53" s="43"/>
      <c r="B53" s="44"/>
      <c r="C53" s="43"/>
      <c r="D53" s="43"/>
      <c r="E53" s="43"/>
      <c r="F53" s="43"/>
      <c r="G53" s="43"/>
      <c r="H53" s="44"/>
      <c r="I53" s="43"/>
      <c r="J53" s="43"/>
      <c r="K53" s="43"/>
      <c r="L53" s="43"/>
    </row>
    <row r="55" spans="1:12" ht="13.5" customHeight="1">
      <c r="A55" s="22" t="s">
        <v>10</v>
      </c>
      <c r="B55" s="23" t="str">
        <f>VLOOKUP(L55,'[1]LEDEN'!A:E,2,FALSE)</f>
        <v>WERBROUCK Luc</v>
      </c>
      <c r="C55" s="22"/>
      <c r="D55" s="22"/>
      <c r="E55" s="22"/>
      <c r="F55" s="22" t="s">
        <v>11</v>
      </c>
      <c r="G55" s="24" t="str">
        <f>VLOOKUP(L55,'[1]LEDEN'!A:E,3,FALSE)</f>
        <v>BC 'T OSKE</v>
      </c>
      <c r="H55" s="49" t="str">
        <f>VLOOKUP(L55,'[1]LEDEN'!A:E,3,FALSE)</f>
        <v>BC 'T OSKE</v>
      </c>
      <c r="I55" s="22"/>
      <c r="J55" s="22"/>
      <c r="K55" s="22"/>
      <c r="L55" s="25">
        <v>4133</v>
      </c>
    </row>
    <row r="57" spans="6:12" ht="12.75">
      <c r="F57" s="26" t="s">
        <v>12</v>
      </c>
      <c r="G57" s="27" t="s">
        <v>13</v>
      </c>
      <c r="H57" s="27" t="s">
        <v>13</v>
      </c>
      <c r="I57" s="28" t="s">
        <v>14</v>
      </c>
      <c r="J57" s="29" t="s">
        <v>15</v>
      </c>
      <c r="K57" s="27" t="s">
        <v>16</v>
      </c>
      <c r="L57" s="27" t="s">
        <v>17</v>
      </c>
    </row>
    <row r="58" spans="2:14" ht="12.75">
      <c r="B58" s="30">
        <v>1</v>
      </c>
      <c r="C58" s="31" t="str">
        <f>VLOOKUP(N58,'[1]LEDEN'!A:E,2,FALSE)</f>
        <v>MATTENS Roger</v>
      </c>
      <c r="D58" s="32"/>
      <c r="E58" s="32"/>
      <c r="F58" s="30">
        <v>0</v>
      </c>
      <c r="G58" s="30"/>
      <c r="H58" s="30">
        <v>44</v>
      </c>
      <c r="I58" s="30">
        <v>10</v>
      </c>
      <c r="J58" s="33">
        <f aca="true" t="shared" si="1" ref="J58:J63">ROUNDDOWN(H58/I58,2)</f>
        <v>4.4</v>
      </c>
      <c r="K58" s="30">
        <v>17</v>
      </c>
      <c r="L58" s="34"/>
      <c r="N58">
        <v>4294</v>
      </c>
    </row>
    <row r="59" spans="2:14" ht="12.75">
      <c r="B59" s="30">
        <v>2</v>
      </c>
      <c r="C59" s="31" t="str">
        <f>VLOOKUP(N59,'[1]LEDEN'!A:E,2,FALSE)</f>
        <v>HOUTHAEVE Jean-Marie</v>
      </c>
      <c r="D59" s="32"/>
      <c r="E59" s="32"/>
      <c r="F59" s="30">
        <v>2</v>
      </c>
      <c r="G59" s="30"/>
      <c r="H59" s="30">
        <v>50</v>
      </c>
      <c r="I59" s="30">
        <v>18</v>
      </c>
      <c r="J59" s="33">
        <f t="shared" si="1"/>
        <v>2.77</v>
      </c>
      <c r="K59" s="30">
        <v>8</v>
      </c>
      <c r="L59" s="35">
        <v>5</v>
      </c>
      <c r="N59">
        <v>4776</v>
      </c>
    </row>
    <row r="60" spans="2:14" ht="12.75">
      <c r="B60" s="30">
        <v>3</v>
      </c>
      <c r="C60" s="31" t="str">
        <f>VLOOKUP(N60,'[1]LEDEN'!A:E,2,FALSE)</f>
        <v>WARLOP Luc</v>
      </c>
      <c r="D60" s="32"/>
      <c r="E60" s="32"/>
      <c r="F60" s="30">
        <v>0</v>
      </c>
      <c r="G60" s="30"/>
      <c r="H60" s="30">
        <v>19</v>
      </c>
      <c r="I60" s="30">
        <v>21</v>
      </c>
      <c r="J60" s="33">
        <f t="shared" si="1"/>
        <v>0.9</v>
      </c>
      <c r="K60" s="30">
        <v>5</v>
      </c>
      <c r="L60" s="35"/>
      <c r="N60">
        <v>4759</v>
      </c>
    </row>
    <row r="61" spans="2:14" ht="12.75">
      <c r="B61" s="30">
        <v>4</v>
      </c>
      <c r="C61" s="31" t="str">
        <f>VLOOKUP(N61,'[1]LEDEN'!A:E,2,FALSE)</f>
        <v>DENOULET Johan</v>
      </c>
      <c r="D61" s="32"/>
      <c r="E61" s="32"/>
      <c r="F61" s="30">
        <v>0</v>
      </c>
      <c r="G61" s="30"/>
      <c r="H61" s="30">
        <v>16</v>
      </c>
      <c r="I61" s="30">
        <v>5</v>
      </c>
      <c r="J61" s="33">
        <f t="shared" si="1"/>
        <v>3.2</v>
      </c>
      <c r="K61" s="30">
        <v>6</v>
      </c>
      <c r="L61" s="35"/>
      <c r="N61">
        <v>6730</v>
      </c>
    </row>
    <row r="62" spans="2:12" ht="12.75" hidden="1">
      <c r="B62" s="30">
        <v>5</v>
      </c>
      <c r="C62" s="31" t="e">
        <f>VLOOKUP(N62,'[1]LEDEN'!A:E,2,FALSE)</f>
        <v>#N/A</v>
      </c>
      <c r="D62" s="32"/>
      <c r="E62" s="32"/>
      <c r="F62" s="30"/>
      <c r="G62" s="30"/>
      <c r="H62" s="30"/>
      <c r="I62" s="30"/>
      <c r="J62" s="33" t="e">
        <f t="shared" si="1"/>
        <v>#DIV/0!</v>
      </c>
      <c r="K62" s="30"/>
      <c r="L62" s="35"/>
    </row>
    <row r="63" spans="1:12" ht="12.75">
      <c r="A63" s="36"/>
      <c r="B63" s="37"/>
      <c r="C63" s="38" t="s">
        <v>20</v>
      </c>
      <c r="D63" s="36"/>
      <c r="E63" s="36" t="s">
        <v>19</v>
      </c>
      <c r="F63" s="39">
        <f>SUM(F58:F62)</f>
        <v>2</v>
      </c>
      <c r="G63" s="39">
        <f>SUM(G58:G62)</f>
        <v>0</v>
      </c>
      <c r="H63" s="39">
        <f>SUM(H58:H62)</f>
        <v>129</v>
      </c>
      <c r="I63" s="39">
        <f>SUM(I58:I62)</f>
        <v>54</v>
      </c>
      <c r="J63" s="40">
        <f t="shared" si="1"/>
        <v>2.38</v>
      </c>
      <c r="K63" s="39">
        <f>MAX(K58:K62)</f>
        <v>17</v>
      </c>
      <c r="L63" s="41"/>
    </row>
    <row r="64" ht="6" customHeight="1"/>
    <row r="65" spans="1:12" ht="6.75" customHeight="1" thickBot="1">
      <c r="A65" s="43"/>
      <c r="B65" s="44"/>
      <c r="C65" s="43"/>
      <c r="D65" s="43"/>
      <c r="E65" s="43"/>
      <c r="F65" s="43"/>
      <c r="G65" s="43"/>
      <c r="H65" s="44"/>
      <c r="I65" s="43"/>
      <c r="J65" s="43"/>
      <c r="K65" s="43"/>
      <c r="L65" s="43"/>
    </row>
    <row r="67" spans="1:12" ht="13.5" customHeight="1">
      <c r="A67" s="22" t="s">
        <v>10</v>
      </c>
      <c r="B67" s="23" t="str">
        <f>VLOOKUP(L67,'[1]LEDEN'!A:E,2,FALSE)</f>
        <v>HOUTHAEVE Jean-Marie</v>
      </c>
      <c r="C67" s="22"/>
      <c r="D67" s="22"/>
      <c r="E67" s="22"/>
      <c r="F67" s="22" t="s">
        <v>11</v>
      </c>
      <c r="G67" s="24" t="str">
        <f>VLOOKUP(L67,'[1]LEDEN'!A:E,3,FALSE)</f>
        <v>BC DOS ROESELARE</v>
      </c>
      <c r="H67" s="49" t="str">
        <f>VLOOKUP(L67,'[1]LEDEN'!A:E,3,FALSE)</f>
        <v>BC DOS ROESELARE</v>
      </c>
      <c r="I67" s="22"/>
      <c r="J67" s="22"/>
      <c r="K67" s="22"/>
      <c r="L67" s="25">
        <v>4776</v>
      </c>
    </row>
    <row r="69" spans="6:12" ht="12.75">
      <c r="F69" s="26" t="s">
        <v>12</v>
      </c>
      <c r="G69" s="27" t="s">
        <v>13</v>
      </c>
      <c r="H69" s="27" t="s">
        <v>13</v>
      </c>
      <c r="I69" s="28" t="s">
        <v>14</v>
      </c>
      <c r="J69" s="29" t="s">
        <v>15</v>
      </c>
      <c r="K69" s="27" t="s">
        <v>16</v>
      </c>
      <c r="L69" s="27" t="s">
        <v>17</v>
      </c>
    </row>
    <row r="70" spans="2:14" ht="12.75">
      <c r="B70" s="30">
        <v>1</v>
      </c>
      <c r="C70" s="31" t="str">
        <f>VLOOKUP(N70,'[1]LEDEN'!A:E,2,FALSE)</f>
        <v>WERBROUCK Luc</v>
      </c>
      <c r="D70" s="32"/>
      <c r="E70" s="32"/>
      <c r="F70" s="30">
        <v>0</v>
      </c>
      <c r="G70" s="30"/>
      <c r="H70" s="30">
        <v>36</v>
      </c>
      <c r="I70" s="30">
        <v>18</v>
      </c>
      <c r="J70" s="33">
        <f aca="true" t="shared" si="2" ref="J70:J75">ROUNDDOWN(H70/I70,2)</f>
        <v>2</v>
      </c>
      <c r="K70" s="30">
        <v>6</v>
      </c>
      <c r="L70" s="34"/>
      <c r="N70">
        <v>4133</v>
      </c>
    </row>
    <row r="71" spans="2:14" ht="12.75">
      <c r="B71" s="30">
        <v>2</v>
      </c>
      <c r="C71" s="31" t="str">
        <f>VLOOKUP(N71,'[1]LEDEN'!A:E,2,FALSE)</f>
        <v>MATTENS Roger</v>
      </c>
      <c r="D71" s="32"/>
      <c r="E71" s="32"/>
      <c r="F71" s="30">
        <v>2</v>
      </c>
      <c r="G71" s="30"/>
      <c r="H71" s="30">
        <v>50</v>
      </c>
      <c r="I71" s="30">
        <v>14</v>
      </c>
      <c r="J71" s="33">
        <f t="shared" si="2"/>
        <v>3.57</v>
      </c>
      <c r="K71" s="30">
        <v>14</v>
      </c>
      <c r="L71" s="35">
        <v>6</v>
      </c>
      <c r="N71">
        <v>4294</v>
      </c>
    </row>
    <row r="72" spans="2:14" ht="12.75">
      <c r="B72" s="30">
        <v>3</v>
      </c>
      <c r="C72" s="31" t="str">
        <f>VLOOKUP(N72,'[1]LEDEN'!A:E,2,FALSE)</f>
        <v>DENOULET Johan</v>
      </c>
      <c r="D72" s="32"/>
      <c r="E72" s="32"/>
      <c r="F72" s="30">
        <v>0</v>
      </c>
      <c r="G72" s="30"/>
      <c r="H72" s="30">
        <v>27</v>
      </c>
      <c r="I72" s="30">
        <v>24</v>
      </c>
      <c r="J72" s="33">
        <f t="shared" si="2"/>
        <v>1.12</v>
      </c>
      <c r="K72" s="30">
        <v>9</v>
      </c>
      <c r="L72" s="35"/>
      <c r="N72">
        <v>6730</v>
      </c>
    </row>
    <row r="73" spans="2:14" ht="12.75">
      <c r="B73" s="30">
        <v>4</v>
      </c>
      <c r="C73" s="31" t="str">
        <f>VLOOKUP(N73,'[1]LEDEN'!A:E,2,FALSE)</f>
        <v>FLAMEE Kurt</v>
      </c>
      <c r="D73" s="32"/>
      <c r="E73" s="32"/>
      <c r="F73" s="30">
        <v>0</v>
      </c>
      <c r="G73" s="30"/>
      <c r="H73" s="30">
        <v>34</v>
      </c>
      <c r="I73" s="30">
        <v>10</v>
      </c>
      <c r="J73" s="33">
        <f t="shared" si="2"/>
        <v>3.4</v>
      </c>
      <c r="K73" s="30">
        <v>10</v>
      </c>
      <c r="L73" s="35"/>
      <c r="N73">
        <v>6680</v>
      </c>
    </row>
    <row r="74" spans="2:12" ht="12.75" hidden="1">
      <c r="B74" s="30">
        <v>5</v>
      </c>
      <c r="C74" s="31" t="e">
        <f>VLOOKUP(N74,'[1]LEDEN'!A:E,2,FALSE)</f>
        <v>#N/A</v>
      </c>
      <c r="D74" s="32"/>
      <c r="E74" s="32"/>
      <c r="F74" s="30"/>
      <c r="G74" s="30"/>
      <c r="H74" s="30"/>
      <c r="I74" s="30"/>
      <c r="J74" s="33" t="e">
        <f t="shared" si="2"/>
        <v>#DIV/0!</v>
      </c>
      <c r="K74" s="30"/>
      <c r="L74" s="35"/>
    </row>
    <row r="75" spans="1:12" ht="12.75">
      <c r="A75" s="36"/>
      <c r="B75" s="37"/>
      <c r="C75" s="38" t="s">
        <v>20</v>
      </c>
      <c r="D75" s="36"/>
      <c r="E75" s="36" t="s">
        <v>19</v>
      </c>
      <c r="F75" s="39">
        <f>SUM(F70:F74)</f>
        <v>2</v>
      </c>
      <c r="G75" s="39">
        <f>SUM(G70:G74)</f>
        <v>0</v>
      </c>
      <c r="H75" s="39">
        <f>SUM(H70:H74)</f>
        <v>147</v>
      </c>
      <c r="I75" s="39">
        <f>SUM(I70:I74)</f>
        <v>66</v>
      </c>
      <c r="J75" s="40">
        <f t="shared" si="2"/>
        <v>2.22</v>
      </c>
      <c r="K75" s="39">
        <f>MAX(K70:K74)</f>
        <v>14</v>
      </c>
      <c r="L75" s="41"/>
    </row>
    <row r="76" ht="6" customHeight="1"/>
    <row r="77" spans="1:12" ht="6.75" customHeight="1" thickBot="1">
      <c r="A77" s="43"/>
      <c r="B77" s="44"/>
      <c r="C77" s="43"/>
      <c r="D77" s="43"/>
      <c r="E77" s="43"/>
      <c r="F77" s="43"/>
      <c r="G77" s="43"/>
      <c r="H77" s="44"/>
      <c r="I77" s="43"/>
      <c r="J77" s="43"/>
      <c r="K77" s="43"/>
      <c r="L77" s="43"/>
    </row>
  </sheetData>
  <sheetProtection/>
  <mergeCells count="8">
    <mergeCell ref="L59:L62"/>
    <mergeCell ref="L71:L74"/>
    <mergeCell ref="C3:D3"/>
    <mergeCell ref="K3:M3"/>
    <mergeCell ref="L10:L13"/>
    <mergeCell ref="L21:L23"/>
    <mergeCell ref="L34:L36"/>
    <mergeCell ref="L47:L5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2011-01-10T07:08:09Z</dcterms:created>
  <dcterms:modified xsi:type="dcterms:W3CDTF">2011-01-10T07:09:08Z</dcterms:modified>
  <cp:category/>
  <cp:version/>
  <cp:contentType/>
  <cp:contentStatus/>
</cp:coreProperties>
</file>