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<sst xmlns="http://schemas.openxmlformats.org/spreadsheetml/2006/main" count="55" uniqueCount="21">
  <si>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</si>
  <si>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</si>
  <si>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</si>
  <si>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</si>
  <si>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KADER</t>
  </si>
  <si>
    <t>MATCH</t>
  </si>
  <si>
    <t>datum:</t>
  </si>
  <si>
    <t>Lokaal:</t>
  </si>
  <si>
    <t>OOSTENDSE BA (BC 'T OSKE)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</si>
  <si>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</si>
  <si>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</si>
  <si>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</si>
  <si>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</si>
  <si>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</si>
  <si>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</si>
  <si>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</si>
  <si>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</si>
  <si>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</si>
  <si>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</si>
  <si>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Albert Verbeken</t>
  </si>
  <si>
    <t>GSB  BEIDE VLAANDEREN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</si>
</sst>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21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22" fillId="24" borderId="0" xfId="0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4" fillId="24" borderId="19" xfId="0" applyFont="1" applyFill="1" applyBorder="1" applyAlignment="1">
      <alignment/>
    </xf>
    <xf numFmtId="0" fontId="24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3" fillId="0" borderId="18" xfId="0" applyFont="1" applyBorder="1" applyAlignment="1" quotePrefix="1">
      <alignment vertic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15" fontId="0" fillId="0" borderId="0" xfId="0" applyNumberFormat="1" applyAlignment="1">
      <alignment/>
    </xf>
    <xf numFmtId="15" fontId="20" fillId="24" borderId="0" xfId="0" applyNumberFormat="1" applyFont="1" applyFill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kader%20M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9.57421875" style="0" customWidth="1"/>
    <col min="2" max="2" width="3.140625" style="20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2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2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7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8">
        <v>40915</v>
      </c>
      <c r="D3" s="48"/>
      <c r="E3" s="11" t="s">
        <v>7</v>
      </c>
      <c r="F3" s="12" t="s">
        <v>8</v>
      </c>
      <c r="G3" s="12"/>
      <c r="H3" s="12"/>
      <c r="I3" s="12"/>
      <c r="J3" s="13"/>
      <c r="K3" s="14"/>
      <c r="L3" s="14"/>
      <c r="M3" s="15"/>
    </row>
    <row r="4" spans="1:13" ht="3.75" customHeight="1">
      <c r="A4" s="16"/>
      <c r="B4" s="17"/>
      <c r="C4" s="18"/>
      <c r="D4" s="18"/>
      <c r="E4" s="18"/>
      <c r="F4" s="18"/>
      <c r="G4" s="18"/>
      <c r="H4" s="17"/>
      <c r="I4" s="18"/>
      <c r="J4" s="18"/>
      <c r="K4" s="18"/>
      <c r="L4" s="18"/>
      <c r="M4" s="19"/>
    </row>
    <row r="5" ht="5.25" customHeight="1"/>
    <row r="6" spans="1:12" ht="12.75">
      <c r="A6" s="21" t="s">
        <v>9</v>
      </c>
      <c r="B6" s="22" t="str">
        <f>VLOOKUP(L6,'[1]LEDEN'!A:E,2,FALSE)</f>
        <v>DENOULET Johan</v>
      </c>
      <c r="C6" s="21"/>
      <c r="D6" s="21"/>
      <c r="E6" s="21"/>
      <c r="F6" s="21" t="s">
        <v>10</v>
      </c>
      <c r="G6" s="23" t="str">
        <f>VLOOKUP(L6,'[1]LEDEN'!A:E,3,FALSE)</f>
        <v>KON. KORTRIJKSE BC</v>
      </c>
      <c r="H6" s="23" t="str">
        <f>VLOOKUP(L6,'[1]LEDEN'!A:E,3,FALSE)</f>
        <v>KON. KORTRIJKSE BC</v>
      </c>
      <c r="I6" s="21"/>
      <c r="J6" s="21"/>
      <c r="K6" s="21"/>
      <c r="L6" s="22">
        <v>6730</v>
      </c>
    </row>
    <row r="7" ht="6" customHeight="1"/>
    <row r="8" spans="6:12" ht="12.75">
      <c r="F8" s="24" t="s">
        <v>11</v>
      </c>
      <c r="G8" s="25" t="s">
        <v>12</v>
      </c>
      <c r="H8" s="25" t="s">
        <v>12</v>
      </c>
      <c r="I8" s="26" t="s">
        <v>13</v>
      </c>
      <c r="J8" s="27" t="s">
        <v>14</v>
      </c>
      <c r="K8" s="25" t="s">
        <v>15</v>
      </c>
      <c r="L8" s="25" t="s">
        <v>16</v>
      </c>
    </row>
    <row r="9" spans="2:14" ht="15" customHeight="1">
      <c r="B9" s="28">
        <v>1</v>
      </c>
      <c r="C9" s="29" t="str">
        <f>VLOOKUP(N9,'[1]LEDEN'!A:E,2,FALSE)</f>
        <v>HOUTHAEVE Jean-Marie</v>
      </c>
      <c r="D9" s="30"/>
      <c r="E9" s="30"/>
      <c r="F9" s="28">
        <v>2</v>
      </c>
      <c r="G9" s="28"/>
      <c r="H9" s="28">
        <v>50</v>
      </c>
      <c r="I9" s="28">
        <v>17</v>
      </c>
      <c r="J9" s="31">
        <f aca="true" t="shared" si="0" ref="J9:J14">ROUNDDOWN(H9/I9,2)</f>
        <v>2.94</v>
      </c>
      <c r="K9" s="28">
        <v>12</v>
      </c>
      <c r="L9" s="49">
        <v>1</v>
      </c>
      <c r="N9" s="20">
        <v>4776</v>
      </c>
    </row>
    <row r="10" spans="2:14" ht="15" customHeight="1">
      <c r="B10" s="28">
        <v>2</v>
      </c>
      <c r="C10" s="29" t="str">
        <f>VLOOKUP(N10,'[1]LEDEN'!A:E,2,FALSE)</f>
        <v>WERBROUCK Luc</v>
      </c>
      <c r="D10" s="30"/>
      <c r="E10" s="30"/>
      <c r="F10" s="28">
        <v>2</v>
      </c>
      <c r="G10" s="28"/>
      <c r="H10" s="28">
        <v>50</v>
      </c>
      <c r="I10" s="28">
        <v>22</v>
      </c>
      <c r="J10" s="31">
        <f t="shared" si="0"/>
        <v>2.27</v>
      </c>
      <c r="K10" s="28">
        <v>9</v>
      </c>
      <c r="L10" s="50"/>
      <c r="N10" s="20">
        <v>4133</v>
      </c>
    </row>
    <row r="11" spans="2:14" ht="15" customHeight="1">
      <c r="B11" s="28">
        <v>3</v>
      </c>
      <c r="C11" s="29" t="str">
        <f>VLOOKUP(N11,'[1]LEDEN'!A:E,2,FALSE)</f>
        <v>FLAMEE Kurt</v>
      </c>
      <c r="D11" s="30"/>
      <c r="E11" s="30"/>
      <c r="F11" s="28">
        <v>2</v>
      </c>
      <c r="G11" s="28"/>
      <c r="H11" s="28">
        <v>50</v>
      </c>
      <c r="I11" s="28">
        <v>25</v>
      </c>
      <c r="J11" s="31">
        <f t="shared" si="0"/>
        <v>2</v>
      </c>
      <c r="K11" s="28">
        <v>13</v>
      </c>
      <c r="L11" s="50"/>
      <c r="N11" s="20">
        <v>6680</v>
      </c>
    </row>
    <row r="12" spans="2:12" ht="15" customHeight="1" hidden="1">
      <c r="B12" s="28">
        <v>4</v>
      </c>
      <c r="C12" s="29" t="e">
        <f>VLOOKUP(N12,'[1]LEDEN'!A:E,2,FALSE)</f>
        <v>#N/A</v>
      </c>
      <c r="D12" s="30"/>
      <c r="E12" s="30"/>
      <c r="F12" s="28"/>
      <c r="G12" s="28"/>
      <c r="H12" s="28"/>
      <c r="I12" s="28"/>
      <c r="J12" s="31" t="e">
        <f t="shared" si="0"/>
        <v>#DIV/0!</v>
      </c>
      <c r="K12" s="28"/>
      <c r="L12" s="50"/>
    </row>
    <row r="13" spans="2:12" ht="15" customHeight="1" hidden="1">
      <c r="B13" s="28">
        <v>5</v>
      </c>
      <c r="C13" s="29" t="e">
        <f>VLOOKUP(N13,'[1]LEDEN'!A:E,2,FALSE)</f>
        <v>#N/A</v>
      </c>
      <c r="D13" s="30"/>
      <c r="E13" s="30"/>
      <c r="F13" s="28"/>
      <c r="G13" s="28"/>
      <c r="H13" s="28"/>
      <c r="I13" s="28"/>
      <c r="J13" s="31" t="e">
        <f t="shared" si="0"/>
        <v>#DIV/0!</v>
      </c>
      <c r="K13" s="28"/>
      <c r="L13" s="50"/>
    </row>
    <row r="14" spans="1:13" ht="15" customHeight="1">
      <c r="A14" s="32"/>
      <c r="B14" s="33"/>
      <c r="C14" s="34" t="s">
        <v>17</v>
      </c>
      <c r="D14" s="32"/>
      <c r="E14" s="32" t="s">
        <v>18</v>
      </c>
      <c r="F14" s="35">
        <f>SUM(F9:F13)</f>
        <v>6</v>
      </c>
      <c r="G14" s="35">
        <f>SUM(G9:G13)</f>
        <v>0</v>
      </c>
      <c r="H14" s="35">
        <f>SUM(H9:H13)</f>
        <v>150</v>
      </c>
      <c r="I14" s="35">
        <f>SUM(I9:I13)</f>
        <v>64</v>
      </c>
      <c r="J14" s="36">
        <f t="shared" si="0"/>
        <v>2.34</v>
      </c>
      <c r="K14" s="35">
        <f>MAX(K9:K13)</f>
        <v>13</v>
      </c>
      <c r="L14" s="51"/>
      <c r="M14" s="37"/>
    </row>
    <row r="15" spans="1:12" ht="8.25" customHeight="1" thickBot="1">
      <c r="A15" s="38"/>
      <c r="B15" s="39"/>
      <c r="C15" s="38"/>
      <c r="D15" s="38"/>
      <c r="E15" s="38"/>
      <c r="F15" s="38"/>
      <c r="G15" s="38"/>
      <c r="H15" s="39"/>
      <c r="I15" s="38"/>
      <c r="J15" s="38"/>
      <c r="K15" s="38"/>
      <c r="L15" s="38"/>
    </row>
    <row r="16" ht="7.5" customHeight="1"/>
    <row r="17" spans="1:12" ht="12.75">
      <c r="A17" s="21" t="s">
        <v>9</v>
      </c>
      <c r="B17" s="22" t="str">
        <f>VLOOKUP(L17,'[1]LEDEN'!A:E,2,FALSE)</f>
        <v>HOUTHAEVE Jean-Marie</v>
      </c>
      <c r="C17" s="21"/>
      <c r="D17" s="21"/>
      <c r="E17" s="21"/>
      <c r="F17" s="21" t="s">
        <v>10</v>
      </c>
      <c r="G17" s="23" t="str">
        <f>VLOOKUP(L17,'[1]LEDEN'!A:E,3,FALSE)</f>
        <v>BC DOS ROESELARE</v>
      </c>
      <c r="H17" s="23" t="str">
        <f>VLOOKUP(L17,'[1]LEDEN'!A:E,3,FALSE)</f>
        <v>BC DOS ROESELARE</v>
      </c>
      <c r="I17" s="21"/>
      <c r="J17" s="21"/>
      <c r="K17" s="21"/>
      <c r="L17" s="40">
        <v>4776</v>
      </c>
    </row>
    <row r="18" ht="6" customHeight="1"/>
    <row r="19" spans="6:12" ht="12.75">
      <c r="F19" s="24" t="s">
        <v>11</v>
      </c>
      <c r="G19" s="25" t="s">
        <v>12</v>
      </c>
      <c r="H19" s="25" t="s">
        <v>12</v>
      </c>
      <c r="I19" s="26" t="s">
        <v>13</v>
      </c>
      <c r="J19" s="27" t="s">
        <v>14</v>
      </c>
      <c r="K19" s="25" t="s">
        <v>15</v>
      </c>
      <c r="L19" s="25" t="s">
        <v>16</v>
      </c>
    </row>
    <row r="20" spans="2:14" ht="12.75">
      <c r="B20" s="28"/>
      <c r="C20" s="29" t="str">
        <f>VLOOKUP(N20,'[1]LEDEN'!A:E,2,FALSE)</f>
        <v>DENOULET Johan</v>
      </c>
      <c r="D20" s="30"/>
      <c r="E20" s="30"/>
      <c r="F20" s="28">
        <v>0</v>
      </c>
      <c r="G20" s="28"/>
      <c r="H20" s="28">
        <v>40</v>
      </c>
      <c r="I20" s="28">
        <v>17</v>
      </c>
      <c r="J20" s="31">
        <f aca="true" t="shared" si="1" ref="J20:J27">ROUNDDOWN(H20/I20,2)</f>
        <v>2.35</v>
      </c>
      <c r="K20" s="28">
        <v>12</v>
      </c>
      <c r="L20" s="52">
        <v>2</v>
      </c>
      <c r="N20" s="20">
        <v>6730</v>
      </c>
    </row>
    <row r="21" spans="2:14" ht="12.75" customHeight="1">
      <c r="B21" s="28"/>
      <c r="C21" s="29" t="str">
        <f>VLOOKUP(N21,'[1]LEDEN'!A:E,2,FALSE)</f>
        <v>FLAMEE Kurt</v>
      </c>
      <c r="D21" s="30"/>
      <c r="E21" s="30"/>
      <c r="F21" s="28">
        <v>2</v>
      </c>
      <c r="G21" s="28"/>
      <c r="H21" s="28">
        <v>50</v>
      </c>
      <c r="I21" s="28">
        <v>19</v>
      </c>
      <c r="J21" s="31">
        <f t="shared" si="1"/>
        <v>2.63</v>
      </c>
      <c r="K21" s="28">
        <v>12</v>
      </c>
      <c r="L21" s="53"/>
      <c r="N21" s="20">
        <v>6680</v>
      </c>
    </row>
    <row r="22" spans="2:14" ht="12.75" customHeight="1">
      <c r="B22" s="28"/>
      <c r="C22" s="29" t="str">
        <f>VLOOKUP(N22,'[1]LEDEN'!A:E,2,FALSE)</f>
        <v>WERBROUCK Luc</v>
      </c>
      <c r="D22" s="30"/>
      <c r="E22" s="30"/>
      <c r="F22" s="28">
        <v>2</v>
      </c>
      <c r="G22" s="28"/>
      <c r="H22" s="28">
        <v>50</v>
      </c>
      <c r="I22" s="28">
        <v>16</v>
      </c>
      <c r="J22" s="31">
        <f t="shared" si="1"/>
        <v>3.12</v>
      </c>
      <c r="K22" s="28">
        <v>9</v>
      </c>
      <c r="L22" s="53"/>
      <c r="N22" s="20">
        <v>4133</v>
      </c>
    </row>
    <row r="23" spans="2:12" ht="12.75" customHeight="1" hidden="1">
      <c r="B23" s="28"/>
      <c r="C23" s="29" t="e">
        <f>VLOOKUP(N23,'[1]LEDEN'!A:E,2,FALSE)</f>
        <v>#N/A</v>
      </c>
      <c r="D23" s="30"/>
      <c r="E23" s="30"/>
      <c r="F23" s="28"/>
      <c r="G23" s="28"/>
      <c r="H23" s="28"/>
      <c r="I23" s="28"/>
      <c r="J23" s="31" t="e">
        <f t="shared" si="1"/>
        <v>#DIV/0!</v>
      </c>
      <c r="K23" s="28"/>
      <c r="L23" s="53"/>
    </row>
    <row r="24" spans="2:12" ht="12.75" customHeight="1" hidden="1">
      <c r="B24" s="28"/>
      <c r="C24" s="29" t="e">
        <f>VLOOKUP(N24,'[1]LEDEN'!A:E,2,FALSE)</f>
        <v>#N/A</v>
      </c>
      <c r="D24" s="30"/>
      <c r="E24" s="30"/>
      <c r="F24" s="41"/>
      <c r="G24" s="41"/>
      <c r="H24" s="41"/>
      <c r="I24" s="41"/>
      <c r="J24" s="42" t="e">
        <f t="shared" si="1"/>
        <v>#DIV/0!</v>
      </c>
      <c r="K24" s="41"/>
      <c r="L24" s="53"/>
    </row>
    <row r="25" spans="2:12" ht="12.75" customHeight="1" hidden="1">
      <c r="B25" s="28"/>
      <c r="C25" s="29" t="e">
        <f>VLOOKUP(N25,'[1]LEDEN'!A:E,2,FALSE)</f>
        <v>#N/A</v>
      </c>
      <c r="D25" s="30"/>
      <c r="E25" s="30"/>
      <c r="F25" s="41"/>
      <c r="G25" s="41"/>
      <c r="H25" s="41"/>
      <c r="I25" s="41"/>
      <c r="J25" s="42" t="e">
        <f t="shared" si="1"/>
        <v>#DIV/0!</v>
      </c>
      <c r="K25" s="41"/>
      <c r="L25" s="53"/>
    </row>
    <row r="26" spans="2:12" ht="12.75" customHeight="1" hidden="1">
      <c r="B26" s="28"/>
      <c r="C26" s="29" t="e">
        <f>VLOOKUP(N26,'[1]LEDEN'!A:E,2,FALSE)</f>
        <v>#N/A</v>
      </c>
      <c r="D26" s="30"/>
      <c r="E26" s="30"/>
      <c r="F26" s="41"/>
      <c r="G26" s="41"/>
      <c r="H26" s="41"/>
      <c r="I26" s="41"/>
      <c r="J26" s="42" t="e">
        <f t="shared" si="1"/>
        <v>#DIV/0!</v>
      </c>
      <c r="K26" s="41"/>
      <c r="L26" s="53"/>
    </row>
    <row r="27" spans="1:12" ht="12.75">
      <c r="A27" s="32"/>
      <c r="B27" s="33"/>
      <c r="C27" s="34" t="s">
        <v>17</v>
      </c>
      <c r="D27" s="32"/>
      <c r="E27" s="32" t="s">
        <v>18</v>
      </c>
      <c r="F27" s="35">
        <f>SUM(F20:F26)</f>
        <v>4</v>
      </c>
      <c r="G27" s="35">
        <f>SUM(G20:G26)</f>
        <v>0</v>
      </c>
      <c r="H27" s="35">
        <f>SUM(H20:H26)</f>
        <v>140</v>
      </c>
      <c r="I27" s="35">
        <f>SUM(I20:I26)</f>
        <v>52</v>
      </c>
      <c r="J27" s="36">
        <f t="shared" si="1"/>
        <v>2.69</v>
      </c>
      <c r="K27" s="35">
        <f>MAX(K20:K26)</f>
        <v>12</v>
      </c>
      <c r="L27" s="54"/>
    </row>
    <row r="28" spans="1:12" ht="7.5" customHeight="1" thickBot="1">
      <c r="A28" s="38"/>
      <c r="B28" s="39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ht="3.75" customHeight="1"/>
    <row r="30" spans="1:12" ht="12.75">
      <c r="A30" s="21" t="s">
        <v>9</v>
      </c>
      <c r="B30" s="22" t="str">
        <f>VLOOKUP(L30,'[1]LEDEN'!A:E,2,FALSE)</f>
        <v>FLAMEE Kurt</v>
      </c>
      <c r="C30" s="21"/>
      <c r="D30" s="21"/>
      <c r="E30" s="21"/>
      <c r="F30" s="21" t="s">
        <v>10</v>
      </c>
      <c r="G30" s="23" t="str">
        <f>VLOOKUP(L30,'[1]LEDEN'!A:E,3,FALSE)</f>
        <v>K.BC BILJARTGILDE OOSTKAMP</v>
      </c>
      <c r="H30" s="43" t="str">
        <f>VLOOKUP(L30,'[1]LEDEN'!A:E,3,FALSE)</f>
        <v>K.BC BILJARTGILDE OOSTKAMP</v>
      </c>
      <c r="I30" s="21"/>
      <c r="J30" s="21"/>
      <c r="K30" s="21"/>
      <c r="L30" s="44">
        <v>6680</v>
      </c>
    </row>
    <row r="31" ht="7.5" customHeight="1"/>
    <row r="32" spans="6:12" ht="12.75">
      <c r="F32" s="24" t="s">
        <v>11</v>
      </c>
      <c r="G32" s="25" t="s">
        <v>12</v>
      </c>
      <c r="H32" s="25" t="s">
        <v>12</v>
      </c>
      <c r="I32" s="26" t="s">
        <v>13</v>
      </c>
      <c r="J32" s="27" t="s">
        <v>14</v>
      </c>
      <c r="K32" s="25" t="s">
        <v>15</v>
      </c>
      <c r="L32" s="25" t="s">
        <v>16</v>
      </c>
    </row>
    <row r="33" spans="2:14" ht="12.75">
      <c r="B33" s="28">
        <v>1</v>
      </c>
      <c r="C33" s="29" t="str">
        <f>VLOOKUP(N33,'[1]LEDEN'!A:E,2,FALSE)</f>
        <v>WERBROUCK Luc</v>
      </c>
      <c r="D33" s="30"/>
      <c r="E33" s="30"/>
      <c r="F33" s="28">
        <v>2</v>
      </c>
      <c r="G33" s="28"/>
      <c r="H33" s="28">
        <v>50</v>
      </c>
      <c r="I33" s="28">
        <v>18</v>
      </c>
      <c r="J33" s="31">
        <f aca="true" t="shared" si="2" ref="J33:J40">ROUNDDOWN(H33/I33,2)</f>
        <v>2.77</v>
      </c>
      <c r="K33" s="28">
        <v>6</v>
      </c>
      <c r="L33" s="52">
        <v>3</v>
      </c>
      <c r="N33" s="20">
        <v>4133</v>
      </c>
    </row>
    <row r="34" spans="2:14" ht="12.75" customHeight="1">
      <c r="B34" s="28">
        <v>2</v>
      </c>
      <c r="C34" s="29" t="str">
        <f>VLOOKUP(N34,'[1]LEDEN'!A:E,2,FALSE)</f>
        <v>HOUTHAEVE Jean-Marie</v>
      </c>
      <c r="D34" s="30"/>
      <c r="E34" s="30"/>
      <c r="F34" s="28">
        <v>0</v>
      </c>
      <c r="G34" s="28"/>
      <c r="H34" s="28">
        <v>31</v>
      </c>
      <c r="I34" s="28">
        <v>19</v>
      </c>
      <c r="J34" s="31">
        <f t="shared" si="2"/>
        <v>1.63</v>
      </c>
      <c r="K34" s="28">
        <v>10</v>
      </c>
      <c r="L34" s="53"/>
      <c r="N34" s="20">
        <v>4776</v>
      </c>
    </row>
    <row r="35" spans="2:14" ht="12.75" customHeight="1">
      <c r="B35" s="28">
        <v>3</v>
      </c>
      <c r="C35" s="29" t="str">
        <f>VLOOKUP(N35,'[1]LEDEN'!A:E,2,FALSE)</f>
        <v>DENOULET Johan</v>
      </c>
      <c r="D35" s="30"/>
      <c r="E35" s="30"/>
      <c r="F35" s="28">
        <v>0</v>
      </c>
      <c r="G35" s="28"/>
      <c r="H35" s="28">
        <v>21</v>
      </c>
      <c r="I35" s="28">
        <v>25</v>
      </c>
      <c r="J35" s="31">
        <f t="shared" si="2"/>
        <v>0.84</v>
      </c>
      <c r="K35" s="28">
        <v>7</v>
      </c>
      <c r="L35" s="53"/>
      <c r="N35" s="20">
        <v>6730</v>
      </c>
    </row>
    <row r="36" spans="2:12" ht="12.75" customHeight="1" hidden="1">
      <c r="B36" s="28">
        <v>2</v>
      </c>
      <c r="C36" s="29" t="e">
        <f>VLOOKUP(N36,'[1]LEDEN'!A:E,2,FALSE)</f>
        <v>#N/A</v>
      </c>
      <c r="D36" s="30"/>
      <c r="E36" s="30"/>
      <c r="F36" s="28"/>
      <c r="G36" s="28"/>
      <c r="H36" s="28"/>
      <c r="I36" s="28"/>
      <c r="J36" s="31" t="e">
        <f t="shared" si="2"/>
        <v>#DIV/0!</v>
      </c>
      <c r="K36" s="28"/>
      <c r="L36" s="53"/>
    </row>
    <row r="37" spans="2:12" ht="12.75" customHeight="1" hidden="1">
      <c r="B37" s="28">
        <v>3</v>
      </c>
      <c r="C37" s="29" t="e">
        <f>VLOOKUP(N37,'[1]LEDEN'!A:E,2,FALSE)</f>
        <v>#N/A</v>
      </c>
      <c r="D37" s="30"/>
      <c r="E37" s="30"/>
      <c r="F37" s="45"/>
      <c r="G37" s="45"/>
      <c r="H37" s="28"/>
      <c r="I37" s="45"/>
      <c r="J37" s="46" t="e">
        <f t="shared" si="2"/>
        <v>#DIV/0!</v>
      </c>
      <c r="K37" s="45"/>
      <c r="L37" s="53"/>
    </row>
    <row r="38" spans="2:12" ht="12.75" customHeight="1" hidden="1">
      <c r="B38" s="28">
        <v>4</v>
      </c>
      <c r="C38" s="29" t="e">
        <f>VLOOKUP(N38,'[1]LEDEN'!A:E,2,FALSE)</f>
        <v>#N/A</v>
      </c>
      <c r="D38" s="30"/>
      <c r="E38" s="30"/>
      <c r="F38" s="45"/>
      <c r="G38" s="45"/>
      <c r="H38" s="28"/>
      <c r="I38" s="45"/>
      <c r="J38" s="46" t="e">
        <f t="shared" si="2"/>
        <v>#DIV/0!</v>
      </c>
      <c r="K38" s="45"/>
      <c r="L38" s="53"/>
    </row>
    <row r="39" spans="2:12" ht="12.75" customHeight="1" hidden="1">
      <c r="B39" s="28">
        <v>5</v>
      </c>
      <c r="C39" s="29" t="e">
        <f>VLOOKUP(N39,'[1]LEDEN'!A:E,2,FALSE)</f>
        <v>#N/A</v>
      </c>
      <c r="D39" s="30"/>
      <c r="E39" s="30"/>
      <c r="F39" s="28"/>
      <c r="G39" s="28"/>
      <c r="H39" s="28"/>
      <c r="I39" s="28"/>
      <c r="J39" s="31" t="e">
        <f t="shared" si="2"/>
        <v>#DIV/0!</v>
      </c>
      <c r="K39" s="28"/>
      <c r="L39" s="53"/>
    </row>
    <row r="40" spans="1:12" ht="12.75">
      <c r="A40" s="32"/>
      <c r="B40" s="33"/>
      <c r="C40" s="34" t="s">
        <v>17</v>
      </c>
      <c r="D40" s="32"/>
      <c r="E40" s="32" t="s">
        <v>18</v>
      </c>
      <c r="F40" s="35">
        <f>SUM(F33:F39)</f>
        <v>2</v>
      </c>
      <c r="G40" s="35">
        <f>SUM(G33:G39)</f>
        <v>0</v>
      </c>
      <c r="H40" s="35">
        <f>SUM(H33:H39)</f>
        <v>102</v>
      </c>
      <c r="I40" s="35">
        <f>SUM(I33:I39)</f>
        <v>62</v>
      </c>
      <c r="J40" s="36">
        <f t="shared" si="2"/>
        <v>1.64</v>
      </c>
      <c r="K40" s="35">
        <f>MAX(K33:K39)</f>
        <v>10</v>
      </c>
      <c r="L40" s="54"/>
    </row>
    <row r="41" spans="1:12" ht="6.75" customHeight="1" thickBot="1">
      <c r="A41" s="38"/>
      <c r="B41" s="39"/>
      <c r="C41" s="38"/>
      <c r="D41" s="38"/>
      <c r="E41" s="38"/>
      <c r="F41" s="38"/>
      <c r="G41" s="38"/>
      <c r="H41" s="39"/>
      <c r="I41" s="38"/>
      <c r="J41" s="38"/>
      <c r="K41" s="38"/>
      <c r="L41" s="38"/>
    </row>
    <row r="42" ht="6" customHeight="1"/>
    <row r="43" spans="1:12" ht="13.5" customHeight="1">
      <c r="A43" s="21" t="s">
        <v>9</v>
      </c>
      <c r="B43" s="22" t="str">
        <f>VLOOKUP(L43,'[1]LEDEN'!A:E,2,FALSE)</f>
        <v>WERBROUCK Luc</v>
      </c>
      <c r="C43" s="21"/>
      <c r="D43" s="21"/>
      <c r="E43" s="21"/>
      <c r="F43" s="21" t="s">
        <v>10</v>
      </c>
      <c r="G43" s="23" t="str">
        <f>VLOOKUP(L43,'[1]LEDEN'!A:E,3,FALSE)</f>
        <v>BC 'T OSKE</v>
      </c>
      <c r="H43" s="43" t="str">
        <f>VLOOKUP(L43,'[1]LEDEN'!A:E,3,FALSE)</f>
        <v>BC 'T OSKE</v>
      </c>
      <c r="I43" s="21"/>
      <c r="J43" s="21"/>
      <c r="K43" s="21"/>
      <c r="L43" s="44">
        <v>4133</v>
      </c>
    </row>
    <row r="45" spans="6:12" ht="12.75">
      <c r="F45" s="24" t="s">
        <v>11</v>
      </c>
      <c r="G45" s="25" t="s">
        <v>12</v>
      </c>
      <c r="H45" s="25" t="s">
        <v>12</v>
      </c>
      <c r="I45" s="26" t="s">
        <v>13</v>
      </c>
      <c r="J45" s="27" t="s">
        <v>14</v>
      </c>
      <c r="K45" s="25" t="s">
        <v>15</v>
      </c>
      <c r="L45" s="25" t="s">
        <v>16</v>
      </c>
    </row>
    <row r="46" spans="2:14" ht="12.75">
      <c r="B46" s="28">
        <v>1</v>
      </c>
      <c r="C46" s="29" t="str">
        <f>VLOOKUP(N46,'[1]LEDEN'!A:E,2,FALSE)</f>
        <v>FLAMEE Kurt</v>
      </c>
      <c r="D46" s="30"/>
      <c r="E46" s="30"/>
      <c r="F46" s="28">
        <v>0</v>
      </c>
      <c r="G46" s="28"/>
      <c r="H46" s="28">
        <v>37</v>
      </c>
      <c r="I46" s="28">
        <v>18</v>
      </c>
      <c r="J46" s="31">
        <f aca="true" t="shared" si="3" ref="J46:J51">ROUNDDOWN(H46/I46,2)</f>
        <v>2.05</v>
      </c>
      <c r="K46" s="28">
        <v>6</v>
      </c>
      <c r="L46" s="49">
        <v>4</v>
      </c>
      <c r="N46" s="20">
        <v>6680</v>
      </c>
    </row>
    <row r="47" spans="2:14" ht="12.75" customHeight="1">
      <c r="B47" s="28">
        <v>2</v>
      </c>
      <c r="C47" s="29" t="str">
        <f>VLOOKUP(N47,'[1]LEDEN'!A:E,2,FALSE)</f>
        <v>DENOULET Johan</v>
      </c>
      <c r="D47" s="30"/>
      <c r="E47" s="30"/>
      <c r="F47" s="28">
        <v>0</v>
      </c>
      <c r="G47" s="28"/>
      <c r="H47" s="28">
        <v>47</v>
      </c>
      <c r="I47" s="28">
        <v>22</v>
      </c>
      <c r="J47" s="31">
        <f t="shared" si="3"/>
        <v>2.13</v>
      </c>
      <c r="K47" s="28">
        <v>15</v>
      </c>
      <c r="L47" s="50"/>
      <c r="N47" s="20">
        <v>6730</v>
      </c>
    </row>
    <row r="48" spans="2:14" ht="12.75" customHeight="1">
      <c r="B48" s="28">
        <v>3</v>
      </c>
      <c r="C48" s="29" t="str">
        <f>VLOOKUP(N48,'[1]LEDEN'!A:E,2,FALSE)</f>
        <v>HOUTHAEVE Jean-Marie</v>
      </c>
      <c r="D48" s="30"/>
      <c r="E48" s="30"/>
      <c r="F48" s="28">
        <v>0</v>
      </c>
      <c r="G48" s="28"/>
      <c r="H48" s="28">
        <v>13</v>
      </c>
      <c r="I48" s="28">
        <v>16</v>
      </c>
      <c r="J48" s="31">
        <f t="shared" si="3"/>
        <v>0.81</v>
      </c>
      <c r="K48" s="28">
        <v>3</v>
      </c>
      <c r="L48" s="50"/>
      <c r="N48" s="20">
        <v>4776</v>
      </c>
    </row>
    <row r="49" spans="2:12" ht="12.75" customHeight="1" hidden="1">
      <c r="B49" s="28">
        <v>4</v>
      </c>
      <c r="C49" s="29" t="e">
        <f>VLOOKUP(N49,'[1]LEDEN'!A:E,2,FALSE)</f>
        <v>#N/A</v>
      </c>
      <c r="D49" s="30"/>
      <c r="E49" s="30"/>
      <c r="F49" s="28"/>
      <c r="G49" s="28"/>
      <c r="H49" s="28"/>
      <c r="I49" s="28"/>
      <c r="J49" s="31" t="e">
        <f t="shared" si="3"/>
        <v>#DIV/0!</v>
      </c>
      <c r="K49" s="28"/>
      <c r="L49" s="50"/>
    </row>
    <row r="50" spans="2:12" ht="12.75" customHeight="1" hidden="1">
      <c r="B50" s="28">
        <v>5</v>
      </c>
      <c r="C50" s="29" t="e">
        <f>VLOOKUP(N50,'[1]LEDEN'!A:E,2,FALSE)</f>
        <v>#N/A</v>
      </c>
      <c r="D50" s="30"/>
      <c r="E50" s="30"/>
      <c r="F50" s="28"/>
      <c r="G50" s="28"/>
      <c r="H50" s="28"/>
      <c r="I50" s="28"/>
      <c r="J50" s="31" t="e">
        <f t="shared" si="3"/>
        <v>#DIV/0!</v>
      </c>
      <c r="K50" s="28"/>
      <c r="L50" s="50"/>
    </row>
    <row r="51" spans="1:12" ht="12.75">
      <c r="A51" s="32"/>
      <c r="B51" s="33"/>
      <c r="C51" s="34" t="s">
        <v>17</v>
      </c>
      <c r="D51" s="32"/>
      <c r="E51" s="32" t="s">
        <v>18</v>
      </c>
      <c r="F51" s="35">
        <f>SUM(F46:F50)</f>
        <v>0</v>
      </c>
      <c r="G51" s="35">
        <f>SUM(G46:G50)</f>
        <v>0</v>
      </c>
      <c r="H51" s="35">
        <f>SUM(H46:H50)</f>
        <v>97</v>
      </c>
      <c r="I51" s="35">
        <f>SUM(I46:I50)</f>
        <v>56</v>
      </c>
      <c r="J51" s="36">
        <f t="shared" si="3"/>
        <v>1.73</v>
      </c>
      <c r="K51" s="35">
        <f>MAX(K46:K50)</f>
        <v>15</v>
      </c>
      <c r="L51" s="51"/>
    </row>
    <row r="52" ht="6" customHeight="1"/>
    <row r="53" spans="1:12" ht="6.75" customHeight="1" thickBot="1">
      <c r="A53" s="38"/>
      <c r="B53" s="39"/>
      <c r="C53" s="38"/>
      <c r="D53" s="38"/>
      <c r="E53" s="38"/>
      <c r="F53" s="38"/>
      <c r="G53" s="38"/>
      <c r="H53" s="39"/>
      <c r="I53" s="38"/>
      <c r="J53" s="38"/>
      <c r="K53" s="38"/>
      <c r="L53" s="38"/>
    </row>
    <row r="57" spans="4:10" ht="12.75">
      <c r="D57" s="47">
        <v>40550</v>
      </c>
      <c r="J57" t="s">
        <v>19</v>
      </c>
    </row>
    <row r="58" ht="12.75">
      <c r="J58" t="s">
        <v>20</v>
      </c>
    </row>
  </sheetData>
  <sheetProtection/>
  <mergeCells count="5">
    <mergeCell ref="L46:L51"/>
    <mergeCell ref="C3:D3"/>
    <mergeCell ref="L9:L14"/>
    <mergeCell ref="L20:L27"/>
    <mergeCell ref="L33:L4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 Flamée</cp:lastModifiedBy>
  <dcterms:created xsi:type="dcterms:W3CDTF">2012-01-08T19:26:40Z</dcterms:created>
  <dcterms:modified xsi:type="dcterms:W3CDTF">2014-08-22T15:21:09Z</dcterms:modified>
  <cp:category/>
  <cp:version/>
  <cp:contentType/>
  <cp:contentStatus/>
</cp:coreProperties>
</file>