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<sst xmlns="http://schemas.openxmlformats.org/spreadsheetml/2006/main" count="78" uniqueCount="25">
  <si>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</si>
  <si>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</si>
  <si>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</si>
  <si>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</si>
  <si>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VRIJSPEL</t>
  </si>
  <si>
    <t>MATCH</t>
  </si>
  <si>
    <t>datum:</t>
  </si>
  <si>
    <t>Lokaal:</t>
  </si>
  <si>
    <t>BC 'T LAMMEKEN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</si>
  <si>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</si>
  <si>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</si>
  <si>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</si>
  <si>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</si>
  <si>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</si>
  <si>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</si>
  <si>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</si>
  <si>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</si>
  <si>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</si>
  <si>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</si>
  <si>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</si>
  <si>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 xml:space="preserve">   </t>
  </si>
  <si>
    <t>VERBRUGGHE Johan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</si>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</sst>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3" xfId="0" applyFont="1" applyBorder="1" applyAlignment="1">
      <alignment horizont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\uitslag%20districtfinales%20kader%20MB_2007_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OOSTENDSE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OOSTENDSE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OOSTENDSE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OOSTENDSE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OOSTENDSE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OOSTENDSE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OOSTENDSE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OOSTENDSE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OOSTENDSE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OOSTENDSE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OOSTENDSE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OOSTENDSE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OOSTENDSE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OOSTENDSE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OOSTENDSE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OOSTENDSE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OOSTENDSE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OOSTENDSE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OOSTENDSE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OOSTENDSE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OOSTENDSE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OOSTENDSE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OOSTENDSE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OOSTENDSE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OOSTENDSE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OOSTENDSE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OOSTENDSE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OOSTENDSE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OOSTENDSE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OOSTENDSE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OOSTENDSE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OOSTENDSE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OOSTENDSE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OOSTENDSE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OOSTENDSE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OOSTENDSE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BC DOS ROESELARE</v>
          </cell>
          <cell r="D669" t="str">
            <v>DOS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5" zoomScaleNormal="75" zoomScalePageLayoutView="0" workbookViewId="0" topLeftCell="A1">
      <selection activeCell="I36" sqref="I36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8.8515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40846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VERBRUGGHE Johan</v>
      </c>
      <c r="C6" s="22"/>
      <c r="D6" s="22"/>
      <c r="E6" s="22"/>
      <c r="F6" s="22" t="s">
        <v>10</v>
      </c>
      <c r="G6" s="24" t="str">
        <f>VLOOKUP(L6,'[1]LEDEN'!A:E,3,FALSE)</f>
        <v>BC DOS ROESELARE</v>
      </c>
      <c r="H6" s="24" t="str">
        <f>VLOOKUP(L6,'[1]LEDEN'!A:E,3,FALSE)</f>
        <v>BC DOS ROESELARE</v>
      </c>
      <c r="I6" s="22"/>
      <c r="J6" s="22"/>
      <c r="K6" s="22"/>
      <c r="L6" s="25">
        <v>3807</v>
      </c>
    </row>
    <row r="7" ht="6" customHeight="1"/>
    <row r="8" spans="6:12" ht="12.75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VLOOKUP(N9,'[2]LEDEN'!A:E,2,FALSE)</f>
        <v>GILLIAERT Sven</v>
      </c>
      <c r="D9" s="32"/>
      <c r="E9" s="32"/>
      <c r="F9" s="30">
        <v>0</v>
      </c>
      <c r="G9" s="30"/>
      <c r="H9" s="30">
        <v>77</v>
      </c>
      <c r="I9" s="30">
        <v>11</v>
      </c>
      <c r="J9" s="33">
        <f aca="true" t="shared" si="0" ref="J9:J14">ROUNDDOWN(H9/I9,2)</f>
        <v>7</v>
      </c>
      <c r="K9" s="30">
        <v>41</v>
      </c>
      <c r="L9" s="34"/>
      <c r="N9" s="21">
        <v>7014</v>
      </c>
    </row>
    <row r="10" spans="2:14" ht="15" customHeight="1">
      <c r="B10" s="30">
        <v>2</v>
      </c>
      <c r="C10" s="31" t="str">
        <f>VLOOKUP(N10,'[2]LEDEN'!A:E,2,FALSE)</f>
        <v>GORLEER Omer</v>
      </c>
      <c r="D10" s="32"/>
      <c r="E10" s="32"/>
      <c r="F10" s="30">
        <v>1</v>
      </c>
      <c r="G10" s="30"/>
      <c r="H10" s="30">
        <v>90</v>
      </c>
      <c r="I10" s="30">
        <v>23</v>
      </c>
      <c r="J10" s="33">
        <f t="shared" si="0"/>
        <v>3.91</v>
      </c>
      <c r="K10" s="30">
        <v>22</v>
      </c>
      <c r="L10" s="35">
        <v>1</v>
      </c>
      <c r="N10" s="21">
        <v>6427</v>
      </c>
    </row>
    <row r="11" spans="2:14" ht="15" customHeight="1">
      <c r="B11" s="30">
        <v>3</v>
      </c>
      <c r="C11" s="31" t="str">
        <f>VLOOKUP(N11,'[2]LEDEN'!A:E,2,FALSE)</f>
        <v>VAN DEN BOSSCHE Christian</v>
      </c>
      <c r="D11" s="32"/>
      <c r="E11" s="32"/>
      <c r="F11" s="30">
        <v>2</v>
      </c>
      <c r="G11" s="30"/>
      <c r="H11" s="30">
        <v>90</v>
      </c>
      <c r="I11" s="30">
        <v>11</v>
      </c>
      <c r="J11" s="33">
        <f t="shared" si="0"/>
        <v>8.18</v>
      </c>
      <c r="K11" s="30">
        <v>36</v>
      </c>
      <c r="L11" s="35"/>
      <c r="N11" s="21">
        <v>4297</v>
      </c>
    </row>
    <row r="12" spans="2:14" ht="15" customHeight="1" hidden="1">
      <c r="B12" s="30">
        <v>4</v>
      </c>
      <c r="C12" s="31" t="e">
        <f>VLOOKUP(N12,'[2]LEDEN'!A:E,2,FALSE)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  <c r="N12" s="21"/>
    </row>
    <row r="13" spans="2:14" ht="15" customHeight="1" hidden="1">
      <c r="B13" s="30">
        <v>5</v>
      </c>
      <c r="C13" s="31" t="e">
        <f>VLOOKUP(N13,'[2]LEDEN'!A:E,2,FALSE)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  <c r="N13" s="21"/>
    </row>
    <row r="14" spans="1:14" ht="15" customHeight="1">
      <c r="A14" s="36"/>
      <c r="B14" s="37"/>
      <c r="C14" s="36" t="s">
        <v>18</v>
      </c>
      <c r="D14" s="36"/>
      <c r="E14" s="36" t="s">
        <v>19</v>
      </c>
      <c r="F14" s="38">
        <f>SUM(F9:F13)</f>
        <v>3</v>
      </c>
      <c r="G14" s="38">
        <f>SUM(G9:G13)</f>
        <v>0</v>
      </c>
      <c r="H14" s="38">
        <f>SUM(H9:H13)</f>
        <v>257</v>
      </c>
      <c r="I14" s="38">
        <f>SUM(I9:I13)</f>
        <v>45</v>
      </c>
      <c r="J14" s="39">
        <f t="shared" si="0"/>
        <v>5.71</v>
      </c>
      <c r="K14" s="38">
        <f>MAX(K9:K13)</f>
        <v>41</v>
      </c>
      <c r="L14" s="40"/>
      <c r="M14" s="41"/>
      <c r="N14" s="2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GORLEER Omer</v>
      </c>
      <c r="C17" s="22"/>
      <c r="D17" s="22"/>
      <c r="E17" s="22"/>
      <c r="F17" s="22" t="s">
        <v>10</v>
      </c>
      <c r="G17" s="24" t="str">
        <f>VLOOKUP(L17,'[1]LEDEN'!A:E,3,FALSE)</f>
        <v>BC ' T LAMMEKEN</v>
      </c>
      <c r="H17" s="24" t="str">
        <f>VLOOKUP(L17,'[1]LEDEN'!A:E,3,FALSE)</f>
        <v>BC ' T LAMMEKEN</v>
      </c>
      <c r="I17" s="22"/>
      <c r="J17" s="22"/>
      <c r="K17" s="22"/>
      <c r="L17" s="25">
        <v>6427</v>
      </c>
    </row>
    <row r="18" ht="6" customHeight="1"/>
    <row r="19" spans="6:16" ht="12.75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  <c r="P19" t="s">
        <v>20</v>
      </c>
    </row>
    <row r="20" spans="2:14" ht="12.75">
      <c r="B20" s="30"/>
      <c r="C20" s="31" t="str">
        <f>VLOOKUP(N20,'[2]LEDEN'!A:E,2,FALSE)</f>
        <v>VAN DEN BOSSCHE Christian</v>
      </c>
      <c r="D20" s="32"/>
      <c r="E20" s="32"/>
      <c r="F20" s="30">
        <v>2</v>
      </c>
      <c r="G20" s="30"/>
      <c r="H20" s="30">
        <v>90</v>
      </c>
      <c r="I20" s="30">
        <v>30</v>
      </c>
      <c r="J20" s="33">
        <f aca="true" t="shared" si="1" ref="J20:J25">ROUNDDOWN(H20/I20,2)</f>
        <v>3</v>
      </c>
      <c r="K20" s="30">
        <v>11</v>
      </c>
      <c r="L20" s="34"/>
      <c r="N20" s="21">
        <v>4297</v>
      </c>
    </row>
    <row r="21" spans="2:14" ht="12.75">
      <c r="B21" s="30"/>
      <c r="C21" s="31" t="s">
        <v>21</v>
      </c>
      <c r="D21" s="32"/>
      <c r="E21" s="32"/>
      <c r="F21" s="30">
        <v>1</v>
      </c>
      <c r="G21" s="30"/>
      <c r="H21" s="30">
        <v>90</v>
      </c>
      <c r="I21" s="30">
        <v>23</v>
      </c>
      <c r="J21" s="33">
        <f t="shared" si="1"/>
        <v>3.91</v>
      </c>
      <c r="K21" s="30">
        <v>27</v>
      </c>
      <c r="L21" s="35">
        <v>2</v>
      </c>
      <c r="N21" s="21">
        <v>3807</v>
      </c>
    </row>
    <row r="22" spans="2:14" ht="12.75">
      <c r="B22" s="30"/>
      <c r="C22" s="31" t="str">
        <f>VLOOKUP(N22,'[2]LEDEN'!A:E,2,FALSE)</f>
        <v>GILLIAERT Sven</v>
      </c>
      <c r="D22" s="32"/>
      <c r="E22" s="32"/>
      <c r="F22" s="30">
        <v>2</v>
      </c>
      <c r="G22" s="30"/>
      <c r="H22" s="30">
        <v>90</v>
      </c>
      <c r="I22" s="30">
        <v>15</v>
      </c>
      <c r="J22" s="33">
        <f t="shared" si="1"/>
        <v>6</v>
      </c>
      <c r="K22" s="30">
        <v>34</v>
      </c>
      <c r="L22" s="35"/>
      <c r="N22" s="21">
        <v>7014</v>
      </c>
    </row>
    <row r="23" spans="2:14" ht="12.75" hidden="1">
      <c r="B23" s="30"/>
      <c r="C23" s="31" t="e">
        <f>VLOOKUP(N23,'[2]LEDEN'!A:E,2,FALSE)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  <c r="N23" s="21"/>
    </row>
    <row r="24" spans="2:14" ht="12.75" hidden="1">
      <c r="B24" s="30"/>
      <c r="C24" s="31" t="e">
        <f>VLOOKUP(N24,'[2]LEDEN'!A:E,2,FALSE)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  <c r="N24" s="21"/>
    </row>
    <row r="25" spans="1:14" ht="12.75">
      <c r="A25" s="36"/>
      <c r="B25" s="37"/>
      <c r="C25" s="36" t="s">
        <v>22</v>
      </c>
      <c r="D25" s="36"/>
      <c r="E25" s="36" t="s">
        <v>19</v>
      </c>
      <c r="F25" s="38">
        <f>SUM(F20:F24)</f>
        <v>5</v>
      </c>
      <c r="G25" s="38">
        <f>SUM(G20:G24)</f>
        <v>0</v>
      </c>
      <c r="H25" s="38">
        <f>SUM(H20:H24)</f>
        <v>270</v>
      </c>
      <c r="I25" s="38">
        <f>SUM(I20:I24)</f>
        <v>68</v>
      </c>
      <c r="J25" s="39">
        <f t="shared" si="1"/>
        <v>3.97</v>
      </c>
      <c r="K25" s="38">
        <f>MAX(K20:K24)</f>
        <v>34</v>
      </c>
      <c r="L25" s="40"/>
      <c r="N25" s="21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GILLIAERT Sven</v>
      </c>
      <c r="C28" s="22"/>
      <c r="D28" s="22"/>
      <c r="E28" s="22"/>
      <c r="F28" s="22" t="s">
        <v>10</v>
      </c>
      <c r="G28" s="24" t="str">
        <f>VLOOKUP(L28,'[1]LEDEN'!A:E,3,FALSE)</f>
        <v>OOSTENDSE B.A.</v>
      </c>
      <c r="H28" s="24" t="str">
        <f>VLOOKUP(L28,'[1]LEDEN'!A:E,3,FALSE)</f>
        <v>OOSTENDSE B.A.</v>
      </c>
      <c r="I28" s="22"/>
      <c r="J28" s="22"/>
      <c r="K28" s="22"/>
      <c r="L28" s="25">
        <v>7014</v>
      </c>
    </row>
    <row r="29" ht="7.5" customHeight="1"/>
    <row r="30" spans="6:12" ht="12.75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">
        <v>21</v>
      </c>
      <c r="D31" s="32"/>
      <c r="E31" s="32"/>
      <c r="F31" s="30">
        <v>2</v>
      </c>
      <c r="G31" s="30"/>
      <c r="H31" s="30">
        <v>90</v>
      </c>
      <c r="I31" s="30">
        <v>11</v>
      </c>
      <c r="J31" s="33">
        <f aca="true" t="shared" si="2" ref="J31:J36">ROUNDDOWN(H31/I31,2)</f>
        <v>8.18</v>
      </c>
      <c r="K31" s="30">
        <v>38</v>
      </c>
      <c r="L31" s="34"/>
      <c r="N31" s="21">
        <v>3807</v>
      </c>
    </row>
    <row r="32" spans="2:14" ht="12.75">
      <c r="B32" s="30">
        <v>2</v>
      </c>
      <c r="C32" s="31" t="str">
        <f>VLOOKUP(N32,'[2]LEDEN'!A:E,2,FALSE)</f>
        <v>VAN DEN BOSSCHE Christian</v>
      </c>
      <c r="D32" s="32"/>
      <c r="E32" s="32"/>
      <c r="F32" s="30">
        <v>0</v>
      </c>
      <c r="G32" s="30"/>
      <c r="H32" s="30">
        <v>59</v>
      </c>
      <c r="I32" s="30">
        <v>22</v>
      </c>
      <c r="J32" s="33">
        <f t="shared" si="2"/>
        <v>2.68</v>
      </c>
      <c r="K32" s="30">
        <v>15</v>
      </c>
      <c r="L32" s="35">
        <v>3</v>
      </c>
      <c r="N32" s="21">
        <v>4297</v>
      </c>
    </row>
    <row r="33" spans="2:14" ht="12.75">
      <c r="B33" s="30">
        <v>3</v>
      </c>
      <c r="C33" s="31" t="str">
        <f>VLOOKUP(N33,'[2]LEDEN'!A:E,2,FALSE)</f>
        <v>GORLEER Omer</v>
      </c>
      <c r="D33" s="32"/>
      <c r="E33" s="32"/>
      <c r="F33" s="30">
        <v>0</v>
      </c>
      <c r="G33" s="30"/>
      <c r="H33" s="30">
        <v>63</v>
      </c>
      <c r="I33" s="30">
        <v>15</v>
      </c>
      <c r="J33" s="33">
        <f t="shared" si="2"/>
        <v>4.2</v>
      </c>
      <c r="K33" s="30">
        <v>37</v>
      </c>
      <c r="L33" s="35"/>
      <c r="N33" s="21">
        <v>6427</v>
      </c>
    </row>
    <row r="34" spans="2:14" ht="12.75" customHeight="1" hidden="1">
      <c r="B34" s="30">
        <v>4</v>
      </c>
      <c r="C34" s="31" t="e">
        <f>VLOOKUP(N34,'[2]LEDEN'!A:E,2,FALSE)</f>
        <v>#N/A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35"/>
      <c r="N34" s="21"/>
    </row>
    <row r="35" spans="2:14" ht="12.75" customHeight="1" hidden="1">
      <c r="B35" s="30">
        <v>5</v>
      </c>
      <c r="C35" s="31" t="e">
        <f>VLOOKUP(N35,'[2]LEDEN'!A:E,2,FALSE)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  <c r="N35" s="21"/>
    </row>
    <row r="36" spans="1:14" ht="12.75">
      <c r="A36" s="36"/>
      <c r="B36" s="37"/>
      <c r="C36" s="36" t="s">
        <v>22</v>
      </c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212</v>
      </c>
      <c r="I36" s="38">
        <f>SUM(I31:I35)</f>
        <v>48</v>
      </c>
      <c r="J36" s="39">
        <f t="shared" si="2"/>
        <v>4.41</v>
      </c>
      <c r="K36" s="38">
        <f>MAX(K31:K35)</f>
        <v>38</v>
      </c>
      <c r="L36" s="40"/>
      <c r="N36" s="21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VAN DEN BOSSCHE Christian</v>
      </c>
      <c r="C39" s="22"/>
      <c r="D39" s="22"/>
      <c r="E39" s="22"/>
      <c r="F39" s="22" t="s">
        <v>10</v>
      </c>
      <c r="G39" s="24" t="str">
        <f>VLOOKUP(L39,'[1]LEDEN'!A:E,3,FALSE)</f>
        <v>K.BC ONS HUIS</v>
      </c>
      <c r="H39" s="24" t="str">
        <f>VLOOKUP(L39,'[1]LEDEN'!A:E,3,FALSE)</f>
        <v>K.BC ONS HUIS</v>
      </c>
      <c r="I39" s="22"/>
      <c r="J39" s="22"/>
      <c r="K39" s="22"/>
      <c r="L39" s="25">
        <v>4297</v>
      </c>
    </row>
    <row r="41" spans="6:12" ht="12.75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/>
      <c r="L41" s="27" t="s">
        <v>17</v>
      </c>
    </row>
    <row r="42" spans="2:14" ht="12.75">
      <c r="B42" s="30">
        <v>1</v>
      </c>
      <c r="C42" s="31" t="str">
        <f>VLOOKUP(N42,'[2]LEDEN'!A:E,2,FALSE)</f>
        <v>GORLEER Omer</v>
      </c>
      <c r="D42" s="32"/>
      <c r="E42" s="32"/>
      <c r="F42" s="30">
        <v>0</v>
      </c>
      <c r="G42" s="30"/>
      <c r="H42" s="30">
        <v>74</v>
      </c>
      <c r="I42" s="30">
        <v>30</v>
      </c>
      <c r="J42" s="33">
        <f aca="true" t="shared" si="3" ref="J42:J47">ROUNDDOWN(H42/I42,2)</f>
        <v>2.46</v>
      </c>
      <c r="K42" s="30">
        <v>19</v>
      </c>
      <c r="L42" s="34"/>
      <c r="N42" s="21">
        <v>6427</v>
      </c>
    </row>
    <row r="43" spans="2:14" ht="12.75">
      <c r="B43" s="30">
        <v>2</v>
      </c>
      <c r="C43" s="31" t="str">
        <f>VLOOKUP(N43,'[2]LEDEN'!A:E,2,FALSE)</f>
        <v>GILLIAERT Sven</v>
      </c>
      <c r="D43" s="32"/>
      <c r="E43" s="32"/>
      <c r="F43" s="30">
        <v>2</v>
      </c>
      <c r="G43" s="30"/>
      <c r="H43" s="30">
        <v>90</v>
      </c>
      <c r="I43" s="30">
        <v>22</v>
      </c>
      <c r="J43" s="33">
        <f t="shared" si="3"/>
        <v>4.09</v>
      </c>
      <c r="K43" s="30">
        <v>27</v>
      </c>
      <c r="L43" s="35">
        <v>4</v>
      </c>
      <c r="N43" s="21">
        <v>7014</v>
      </c>
    </row>
    <row r="44" spans="2:14" ht="12.75">
      <c r="B44" s="30">
        <v>3</v>
      </c>
      <c r="C44" s="31" t="s">
        <v>21</v>
      </c>
      <c r="D44" s="32"/>
      <c r="E44" s="32"/>
      <c r="F44" s="30">
        <v>0</v>
      </c>
      <c r="G44" s="30"/>
      <c r="H44" s="30">
        <v>77</v>
      </c>
      <c r="I44" s="30">
        <v>11</v>
      </c>
      <c r="J44" s="33">
        <f t="shared" si="3"/>
        <v>7</v>
      </c>
      <c r="K44" s="30">
        <v>45</v>
      </c>
      <c r="L44" s="35"/>
      <c r="N44" s="21">
        <v>3807</v>
      </c>
    </row>
    <row r="45" spans="2:12" ht="12.75" hidden="1">
      <c r="B45" s="30">
        <v>4</v>
      </c>
      <c r="C45" s="31" t="e">
        <f>VLOOKUP(N45,'[2]LEDEN'!A:E,2,FALSE)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2:12" ht="12.75" hidden="1">
      <c r="B46" s="30">
        <v>5</v>
      </c>
      <c r="C46" s="31" t="e">
        <f>VLOOKUP(N46,'[2]LEDEN'!A:E,2,FALSE)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22</v>
      </c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241</v>
      </c>
      <c r="I47" s="38">
        <f>SUM(I42:I46)</f>
        <v>63</v>
      </c>
      <c r="J47" s="39">
        <f t="shared" si="3"/>
        <v>3.82</v>
      </c>
      <c r="K47" s="38">
        <f>MAX(K42:K46)</f>
        <v>45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 t="e">
        <f>VLOOKUP(L50,'[1]LEDEN'!A:E,3,FALSE)</f>
        <v>#N/A</v>
      </c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 t="s">
        <v>13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/>
      <c r="I53" s="44"/>
      <c r="J53" s="45" t="e">
        <f aca="true" t="shared" si="4" ref="J53:J58">ROUNDDOWN(H53/I53,2)</f>
        <v>#DIV/0!</v>
      </c>
      <c r="K53" s="44"/>
      <c r="L53" s="34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/>
      <c r="I54" s="44"/>
      <c r="J54" s="45" t="e">
        <f t="shared" si="4"/>
        <v>#DIV/0!</v>
      </c>
      <c r="K54" s="44"/>
      <c r="L54" s="46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/>
      <c r="I55" s="44"/>
      <c r="J55" s="45" t="e">
        <f t="shared" si="4"/>
        <v>#DIV/0!</v>
      </c>
      <c r="K55" s="44"/>
      <c r="L55" s="46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/>
      <c r="I56" s="44"/>
      <c r="J56" s="45" t="e">
        <f t="shared" si="4"/>
        <v>#DIV/0!</v>
      </c>
      <c r="K56" s="44"/>
      <c r="L56" s="46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/>
      <c r="I57" s="44"/>
      <c r="J57" s="45" t="e">
        <f t="shared" si="4"/>
        <v>#DIV/0!</v>
      </c>
      <c r="K57" s="44"/>
      <c r="L57" s="46"/>
    </row>
    <row r="58" spans="1:12" ht="12.75" hidden="1">
      <c r="A58" s="36"/>
      <c r="B58" s="37"/>
      <c r="C58" s="36"/>
      <c r="D58" s="36"/>
      <c r="E58" s="36" t="s">
        <v>19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40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 t="e">
        <f>VLOOKUP(L61,'[1]LEDEN'!A:E,3,FALSE)</f>
        <v>#N/A</v>
      </c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 t="s">
        <v>13</v>
      </c>
      <c r="I63" s="28" t="s">
        <v>14</v>
      </c>
      <c r="J63" s="29" t="s">
        <v>15</v>
      </c>
      <c r="K63" s="27" t="s">
        <v>16</v>
      </c>
      <c r="L63" s="27" t="s">
        <v>17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/>
      <c r="I64" s="44"/>
      <c r="J64" s="45" t="e">
        <f aca="true" t="shared" si="5" ref="J64:J69">ROUNDDOWN(H64/I64,2)</f>
        <v>#DIV/0!</v>
      </c>
      <c r="K64" s="44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/>
      <c r="I65" s="44"/>
      <c r="J65" s="45" t="e">
        <f t="shared" si="5"/>
        <v>#DIV/0!</v>
      </c>
      <c r="K65" s="44"/>
      <c r="L65" s="46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/>
      <c r="I66" s="44"/>
      <c r="J66" s="45" t="e">
        <f t="shared" si="5"/>
        <v>#DIV/0!</v>
      </c>
      <c r="K66" s="44"/>
      <c r="L66" s="46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/>
      <c r="I67" s="44"/>
      <c r="J67" s="45" t="e">
        <f t="shared" si="5"/>
        <v>#DIV/0!</v>
      </c>
      <c r="K67" s="44"/>
      <c r="L67" s="46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/>
      <c r="I68" s="44"/>
      <c r="J68" s="45" t="e">
        <f t="shared" si="5"/>
        <v>#DIV/0!</v>
      </c>
      <c r="K68" s="44"/>
      <c r="L68" s="46"/>
    </row>
    <row r="69" spans="1:12" ht="12.75" hidden="1">
      <c r="A69" s="36"/>
      <c r="B69" s="37"/>
      <c r="C69" s="36"/>
      <c r="D69" s="36"/>
      <c r="E69" s="36" t="s">
        <v>19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40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.75">
      <c r="C72" s="49">
        <f ca="1">TODAY()</f>
        <v>40846</v>
      </c>
      <c r="D72" s="50"/>
      <c r="I72" s="51" t="s">
        <v>23</v>
      </c>
      <c r="J72" s="52" t="s">
        <v>24</v>
      </c>
      <c r="K72" s="52"/>
      <c r="L72" s="52"/>
      <c r="M72" s="52"/>
    </row>
  </sheetData>
  <sheetProtection/>
  <mergeCells count="10">
    <mergeCell ref="L54:L57"/>
    <mergeCell ref="L65:L68"/>
    <mergeCell ref="C72:D72"/>
    <mergeCell ref="J72:M72"/>
    <mergeCell ref="C3:D3"/>
    <mergeCell ref="K3:M3"/>
    <mergeCell ref="L10:L13"/>
    <mergeCell ref="L21:L24"/>
    <mergeCell ref="L32:L35"/>
    <mergeCell ref="L43:L4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2011-10-30T19:53:36Z</dcterms:created>
  <dcterms:modified xsi:type="dcterms:W3CDTF">2011-10-30T19:54:15Z</dcterms:modified>
  <cp:category/>
  <cp:version/>
  <cp:contentType/>
  <cp:contentStatus/>
</cp:coreProperties>
</file>