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<sst xmlns="http://schemas.openxmlformats.org/spreadsheetml/2006/main" count="62" uniqueCount="24">
  <si>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</si>
  <si>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</si>
  <si>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</si>
  <si>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</si>
  <si>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BANDSTOTEN</t>
  </si>
  <si>
    <t xml:space="preserve">        KLEIN</t>
  </si>
  <si>
    <t>datum:</t>
  </si>
  <si>
    <t>Lokaal:</t>
  </si>
  <si>
    <t>KBC ARGOS -WESTVELD ( ROYALVRIENDEN)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</si>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</sst>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bandstoten%20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8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PageLayoutView="0" workbookViewId="0" topLeftCell="A1">
      <selection activeCell="K25" sqref="K25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41349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DE BUSSCHER Walter</v>
      </c>
      <c r="C6" s="22"/>
      <c r="D6" s="22"/>
      <c r="E6" s="22"/>
      <c r="F6" s="22" t="s">
        <v>10</v>
      </c>
      <c r="G6" s="24" t="str">
        <f>VLOOKUP(L6,'[1]LEDEN'!A:E,3,FALSE)</f>
        <v>K.Br</v>
      </c>
      <c r="H6" s="24"/>
      <c r="I6" s="22"/>
      <c r="J6" s="22"/>
      <c r="K6" s="22"/>
      <c r="L6" s="25">
        <v>9062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LABIE Dirk</v>
      </c>
      <c r="D9" s="32"/>
      <c r="E9" s="32"/>
      <c r="F9" s="30">
        <v>2</v>
      </c>
      <c r="G9" s="30"/>
      <c r="H9" s="30">
        <v>40</v>
      </c>
      <c r="I9" s="30">
        <v>13</v>
      </c>
      <c r="J9" s="33">
        <f aca="true" t="shared" si="0" ref="J9:J14">ROUNDDOWN(H9/I9,2)</f>
        <v>3.07</v>
      </c>
      <c r="K9" s="30">
        <v>10</v>
      </c>
      <c r="L9" s="34"/>
      <c r="N9">
        <v>4359</v>
      </c>
    </row>
    <row r="10" spans="2:14" ht="15" customHeight="1">
      <c r="B10" s="30">
        <v>2</v>
      </c>
      <c r="C10" s="31" t="str">
        <f>VLOOKUP(N10,'[1]LEDEN'!A:E,2,FALSE)</f>
        <v>RONDELE Freddy</v>
      </c>
      <c r="D10" s="32"/>
      <c r="E10" s="32"/>
      <c r="F10" s="30">
        <v>2</v>
      </c>
      <c r="G10" s="30"/>
      <c r="H10" s="30">
        <v>40</v>
      </c>
      <c r="I10" s="30">
        <v>13</v>
      </c>
      <c r="J10" s="33">
        <f t="shared" si="0"/>
        <v>3.07</v>
      </c>
      <c r="K10" s="30">
        <v>8</v>
      </c>
      <c r="L10" s="35">
        <v>1</v>
      </c>
      <c r="N10">
        <v>7316</v>
      </c>
    </row>
    <row r="11" spans="2:14" ht="15" customHeight="1">
      <c r="B11" s="30">
        <v>3</v>
      </c>
      <c r="C11" s="31" t="str">
        <f>VLOOKUP(N11,'[1]LEDEN'!A:E,2,FALSE)</f>
        <v>WAEM Kris</v>
      </c>
      <c r="D11" s="32"/>
      <c r="E11" s="32"/>
      <c r="F11" s="30">
        <v>2</v>
      </c>
      <c r="G11" s="30"/>
      <c r="H11" s="30">
        <v>40</v>
      </c>
      <c r="I11" s="30">
        <v>10</v>
      </c>
      <c r="J11" s="33">
        <f t="shared" si="0"/>
        <v>4</v>
      </c>
      <c r="K11" s="30">
        <v>12</v>
      </c>
      <c r="L11" s="35"/>
      <c r="N11">
        <v>9082</v>
      </c>
    </row>
    <row r="12" spans="2:14" ht="15" customHeight="1">
      <c r="B12" s="30">
        <v>4</v>
      </c>
      <c r="C12" s="31" t="str">
        <f>VLOOKUP(N12,'[1]LEDEN'!A:E,2,FALSE)</f>
        <v>DE  VOS  Guido</v>
      </c>
      <c r="D12" s="32"/>
      <c r="E12" s="32"/>
      <c r="F12" s="30">
        <v>0</v>
      </c>
      <c r="G12" s="30"/>
      <c r="H12" s="30">
        <v>33</v>
      </c>
      <c r="I12" s="30">
        <v>15</v>
      </c>
      <c r="J12" s="33">
        <f t="shared" si="0"/>
        <v>2.2</v>
      </c>
      <c r="K12" s="30">
        <v>10</v>
      </c>
      <c r="L12" s="35"/>
      <c r="N12">
        <v>9263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153</v>
      </c>
      <c r="I14" s="38">
        <f>SUM(I9:I13)</f>
        <v>51</v>
      </c>
      <c r="J14" s="39">
        <f t="shared" si="0"/>
        <v>3</v>
      </c>
      <c r="K14" s="38">
        <f>MAX(K9:K13)</f>
        <v>12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WAEM Kris</v>
      </c>
      <c r="C17" s="22"/>
      <c r="D17" s="22"/>
      <c r="E17" s="22"/>
      <c r="F17" s="22" t="s">
        <v>10</v>
      </c>
      <c r="G17" s="24" t="str">
        <f>VLOOKUP(L17,'[1]LEDEN'!A:E,3,FALSE)</f>
        <v>KGV</v>
      </c>
      <c r="H17" s="24"/>
      <c r="I17" s="22"/>
      <c r="J17" s="22"/>
      <c r="K17" s="22"/>
      <c r="L17" s="25">
        <v>9082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LABIE Dirk</v>
      </c>
      <c r="D20" s="32"/>
      <c r="E20" s="32"/>
      <c r="F20" s="44">
        <v>2</v>
      </c>
      <c r="G20" s="44"/>
      <c r="H20" s="44">
        <v>40</v>
      </c>
      <c r="I20" s="44">
        <v>18</v>
      </c>
      <c r="J20" s="45">
        <f aca="true" t="shared" si="1" ref="J20:J25">ROUNDDOWN(H20/I20,2)</f>
        <v>2.22</v>
      </c>
      <c r="K20" s="44">
        <v>10</v>
      </c>
      <c r="L20" s="34"/>
      <c r="N20">
        <v>4359</v>
      </c>
    </row>
    <row r="21" spans="2:14" ht="12.75">
      <c r="B21" s="30"/>
      <c r="C21" s="31" t="str">
        <f>VLOOKUP(N21,'[1]LEDEN'!A:E,2,FALSE)</f>
        <v>RONDELE Freddy</v>
      </c>
      <c r="D21" s="32"/>
      <c r="E21" s="32"/>
      <c r="F21" s="44">
        <v>2</v>
      </c>
      <c r="G21" s="44"/>
      <c r="H21" s="44">
        <v>40</v>
      </c>
      <c r="I21" s="44">
        <v>18</v>
      </c>
      <c r="J21" s="45">
        <f t="shared" si="1"/>
        <v>2.22</v>
      </c>
      <c r="K21" s="44">
        <v>9</v>
      </c>
      <c r="L21" s="35">
        <v>2</v>
      </c>
      <c r="N21">
        <v>7316</v>
      </c>
    </row>
    <row r="22" spans="2:14" ht="12.75">
      <c r="B22" s="30"/>
      <c r="C22" s="31" t="str">
        <f>VLOOKUP(N22,'[1]LEDEN'!A:E,2,FALSE)</f>
        <v>DE BUSSCHER Walter</v>
      </c>
      <c r="D22" s="32"/>
      <c r="E22" s="32"/>
      <c r="F22" s="44">
        <v>0</v>
      </c>
      <c r="G22" s="44"/>
      <c r="H22" s="44">
        <v>32</v>
      </c>
      <c r="I22" s="44">
        <v>10</v>
      </c>
      <c r="J22" s="45">
        <f t="shared" si="1"/>
        <v>3.2</v>
      </c>
      <c r="K22" s="44">
        <v>7</v>
      </c>
      <c r="L22" s="35"/>
      <c r="N22">
        <v>9062</v>
      </c>
    </row>
    <row r="23" spans="2:14" ht="12.75">
      <c r="B23" s="30"/>
      <c r="C23" s="31" t="str">
        <f>VLOOKUP(N23,'[1]LEDEN'!A:E,2,FALSE)</f>
        <v>DE  VOS  Guido</v>
      </c>
      <c r="D23" s="32"/>
      <c r="E23" s="32"/>
      <c r="F23" s="44">
        <v>2</v>
      </c>
      <c r="G23" s="44"/>
      <c r="H23" s="44">
        <v>40</v>
      </c>
      <c r="I23" s="44">
        <v>11</v>
      </c>
      <c r="J23" s="45">
        <f t="shared" si="1"/>
        <v>3.63</v>
      </c>
      <c r="K23" s="44">
        <v>13</v>
      </c>
      <c r="L23" s="35"/>
      <c r="N23">
        <v>9263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 t="s">
        <v>17</v>
      </c>
      <c r="D25" s="36"/>
      <c r="E25" s="36" t="s">
        <v>18</v>
      </c>
      <c r="F25" s="46">
        <f>SUM(F20:F24)</f>
        <v>6</v>
      </c>
      <c r="G25" s="46">
        <f>SUM(G20:G24)</f>
        <v>0</v>
      </c>
      <c r="H25" s="46">
        <f>SUM(H20:H24)</f>
        <v>152</v>
      </c>
      <c r="I25" s="46">
        <f>SUM(I20:I24)</f>
        <v>57</v>
      </c>
      <c r="J25" s="47">
        <f t="shared" si="1"/>
        <v>2.66</v>
      </c>
      <c r="K25" s="46">
        <f>MAX(K20:K24)</f>
        <v>13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DE  VOS  Guido</v>
      </c>
      <c r="C28" s="22"/>
      <c r="D28" s="22"/>
      <c r="E28" s="22"/>
      <c r="F28" s="22" t="s">
        <v>10</v>
      </c>
      <c r="G28" s="24" t="str">
        <f>VLOOKUP(L28,'[1]LEDEN'!A:E,3,FALSE)</f>
        <v>RV</v>
      </c>
      <c r="H28" s="24"/>
      <c r="I28" s="22"/>
      <c r="J28" s="22"/>
      <c r="K28" s="22"/>
      <c r="L28" s="25">
        <v>9263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RONDELE Freddy</v>
      </c>
      <c r="D31" s="32"/>
      <c r="E31" s="32"/>
      <c r="F31" s="44">
        <v>2</v>
      </c>
      <c r="G31" s="44"/>
      <c r="H31" s="44">
        <v>40</v>
      </c>
      <c r="I31" s="44">
        <v>17</v>
      </c>
      <c r="J31" s="45">
        <f aca="true" t="shared" si="2" ref="J31:J36">ROUNDDOWN(H31/I31,2)</f>
        <v>2.35</v>
      </c>
      <c r="K31" s="44">
        <v>12</v>
      </c>
      <c r="L31" s="34"/>
      <c r="N31">
        <v>7316</v>
      </c>
    </row>
    <row r="32" spans="2:14" ht="12.75">
      <c r="B32" s="30">
        <v>2</v>
      </c>
      <c r="C32" s="31" t="str">
        <f>VLOOKUP(N32,'[1]LEDEN'!A:E,2,FALSE)</f>
        <v>LABIE Dirk</v>
      </c>
      <c r="D32" s="32"/>
      <c r="E32" s="32"/>
      <c r="F32" s="44">
        <v>2</v>
      </c>
      <c r="G32" s="44"/>
      <c r="H32" s="44">
        <v>40</v>
      </c>
      <c r="I32" s="44">
        <v>21</v>
      </c>
      <c r="J32" s="45">
        <f t="shared" si="2"/>
        <v>1.9</v>
      </c>
      <c r="K32" s="44">
        <v>6</v>
      </c>
      <c r="L32" s="35">
        <v>3</v>
      </c>
      <c r="N32">
        <v>4359</v>
      </c>
    </row>
    <row r="33" spans="2:14" ht="12.75">
      <c r="B33" s="30">
        <v>3</v>
      </c>
      <c r="C33" s="31" t="str">
        <f>VLOOKUP(N33,'[1]LEDEN'!A:E,2,FALSE)</f>
        <v>WAEM Kris</v>
      </c>
      <c r="D33" s="32"/>
      <c r="E33" s="32"/>
      <c r="F33" s="44">
        <v>0</v>
      </c>
      <c r="G33" s="44"/>
      <c r="H33" s="44">
        <v>25</v>
      </c>
      <c r="I33" s="44">
        <v>11</v>
      </c>
      <c r="J33" s="45">
        <f t="shared" si="2"/>
        <v>2.27</v>
      </c>
      <c r="K33" s="44">
        <v>8</v>
      </c>
      <c r="L33" s="35"/>
      <c r="N33">
        <v>9082</v>
      </c>
    </row>
    <row r="34" spans="2:14" ht="12.75">
      <c r="B34" s="30">
        <v>4</v>
      </c>
      <c r="C34" s="31" t="str">
        <f>VLOOKUP(N34,'[1]LEDEN'!A:E,2,FALSE)</f>
        <v>DE BUSSCHER Walter</v>
      </c>
      <c r="D34" s="32"/>
      <c r="E34" s="32"/>
      <c r="F34" s="44">
        <v>2</v>
      </c>
      <c r="G34" s="44"/>
      <c r="H34" s="44">
        <v>40</v>
      </c>
      <c r="I34" s="44">
        <v>15</v>
      </c>
      <c r="J34" s="45">
        <f t="shared" si="2"/>
        <v>2.66</v>
      </c>
      <c r="K34" s="44">
        <v>14</v>
      </c>
      <c r="L34" s="35"/>
      <c r="N34">
        <v>9062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 t="s">
        <v>19</v>
      </c>
      <c r="D36" s="36"/>
      <c r="E36" s="36" t="s">
        <v>18</v>
      </c>
      <c r="F36" s="46">
        <f>SUM(F31:F35)</f>
        <v>6</v>
      </c>
      <c r="G36" s="46">
        <f>SUM(G31:G35)</f>
        <v>0</v>
      </c>
      <c r="H36" s="46">
        <f>SUM(H31:H35)</f>
        <v>145</v>
      </c>
      <c r="I36" s="46">
        <f>SUM(I31:I35)</f>
        <v>64</v>
      </c>
      <c r="J36" s="47">
        <f t="shared" si="2"/>
        <v>2.26</v>
      </c>
      <c r="K36" s="46">
        <f>MAX(K31:K35)</f>
        <v>14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RONDELE Freddy</v>
      </c>
      <c r="C39" s="22"/>
      <c r="D39" s="22"/>
      <c r="E39" s="22"/>
      <c r="F39" s="22" t="s">
        <v>10</v>
      </c>
      <c r="G39" s="24" t="str">
        <f>VLOOKUP(L39,'[1]LEDEN'!A:E,3,FALSE)</f>
        <v>CBC-DLS</v>
      </c>
      <c r="H39" s="24"/>
      <c r="I39" s="22"/>
      <c r="J39" s="22"/>
      <c r="K39" s="22"/>
      <c r="L39" s="25">
        <v>7316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DE  VOS  Guido</v>
      </c>
      <c r="D42" s="32"/>
      <c r="E42" s="32"/>
      <c r="F42" s="44">
        <v>0</v>
      </c>
      <c r="G42" s="44"/>
      <c r="H42" s="44">
        <v>29</v>
      </c>
      <c r="I42" s="44">
        <v>17</v>
      </c>
      <c r="J42" s="45">
        <f aca="true" t="shared" si="3" ref="J42:J47">ROUNDDOWN(H42/I42,2)</f>
        <v>1.7</v>
      </c>
      <c r="K42" s="44">
        <v>8</v>
      </c>
      <c r="L42" s="34"/>
      <c r="N42">
        <v>9263</v>
      </c>
    </row>
    <row r="43" spans="2:14" ht="12.75">
      <c r="B43" s="30">
        <v>2</v>
      </c>
      <c r="C43" s="31" t="str">
        <f>VLOOKUP(N43,'[1]LEDEN'!A:E,2,FALSE)</f>
        <v>WAEM Kris</v>
      </c>
      <c r="D43" s="32"/>
      <c r="E43" s="32"/>
      <c r="F43" s="44">
        <v>0</v>
      </c>
      <c r="G43" s="44"/>
      <c r="H43" s="44">
        <v>29</v>
      </c>
      <c r="I43" s="44">
        <v>18</v>
      </c>
      <c r="J43" s="45">
        <f t="shared" si="3"/>
        <v>1.61</v>
      </c>
      <c r="K43" s="44">
        <v>6</v>
      </c>
      <c r="L43" s="35">
        <v>4</v>
      </c>
      <c r="N43">
        <v>9082</v>
      </c>
    </row>
    <row r="44" spans="2:14" ht="12.75">
      <c r="B44" s="30">
        <v>3</v>
      </c>
      <c r="C44" s="31" t="str">
        <f>VLOOKUP(N44,'[1]LEDEN'!A:E,2,FALSE)</f>
        <v>DE BUSSCHER Walter</v>
      </c>
      <c r="D44" s="32"/>
      <c r="E44" s="32"/>
      <c r="F44" s="44">
        <v>0</v>
      </c>
      <c r="G44" s="44"/>
      <c r="H44" s="44">
        <v>27</v>
      </c>
      <c r="I44" s="44">
        <v>13</v>
      </c>
      <c r="J44" s="45">
        <f t="shared" si="3"/>
        <v>2.07</v>
      </c>
      <c r="K44" s="44">
        <v>5</v>
      </c>
      <c r="L44" s="35"/>
      <c r="N44">
        <v>9062</v>
      </c>
    </row>
    <row r="45" spans="2:14" ht="12.75">
      <c r="B45" s="30">
        <v>4</v>
      </c>
      <c r="C45" s="31" t="str">
        <f>VLOOKUP(N45,'[1]LEDEN'!A:E,2,FALSE)</f>
        <v>LABIE Dirk</v>
      </c>
      <c r="D45" s="32"/>
      <c r="E45" s="32"/>
      <c r="F45" s="44">
        <v>2</v>
      </c>
      <c r="G45" s="44"/>
      <c r="H45" s="44">
        <v>40</v>
      </c>
      <c r="I45" s="44">
        <v>30</v>
      </c>
      <c r="J45" s="45">
        <f t="shared" si="3"/>
        <v>1.33</v>
      </c>
      <c r="K45" s="44">
        <v>8</v>
      </c>
      <c r="L45" s="35"/>
      <c r="N45">
        <v>4359</v>
      </c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 t="shared" si="3"/>
        <v>#DIV/0!</v>
      </c>
      <c r="K46" s="44"/>
      <c r="L46" s="35"/>
    </row>
    <row r="47" spans="1:12" ht="12.75">
      <c r="A47" s="36"/>
      <c r="B47" s="37"/>
      <c r="C47" s="36" t="s">
        <v>20</v>
      </c>
      <c r="D47" s="36"/>
      <c r="E47" s="36" t="s">
        <v>18</v>
      </c>
      <c r="F47" s="46">
        <f>SUM(F42:F46)</f>
        <v>2</v>
      </c>
      <c r="G47" s="46">
        <f>SUM(G42:G46)</f>
        <v>0</v>
      </c>
      <c r="H47" s="46">
        <f>SUM(H42:H46)</f>
        <v>125</v>
      </c>
      <c r="I47" s="46">
        <f>SUM(I42:I46)</f>
        <v>78</v>
      </c>
      <c r="J47" s="47">
        <f t="shared" si="3"/>
        <v>1.6</v>
      </c>
      <c r="K47" s="46">
        <f>MAX(K42:K46)</f>
        <v>8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>
      <c r="A50" s="22" t="s">
        <v>9</v>
      </c>
      <c r="B50" s="23" t="str">
        <f>VLOOKUP(L50,'[1]LEDEN'!A:E,2,FALSE)</f>
        <v>LABIE Dirk</v>
      </c>
      <c r="C50" s="22"/>
      <c r="D50" s="22"/>
      <c r="E50" s="22"/>
      <c r="F50" s="22" t="s">
        <v>10</v>
      </c>
      <c r="G50" s="24" t="str">
        <f>VLOOKUP(L50,'[1]LEDEN'!A:E,3,FALSE)</f>
        <v>KOH</v>
      </c>
      <c r="H50" s="24"/>
      <c r="I50" s="22"/>
      <c r="J50" s="22"/>
      <c r="K50" s="22"/>
      <c r="L50" s="25">
        <v>4359</v>
      </c>
    </row>
    <row r="51" ht="6.75" customHeight="1"/>
    <row r="52" spans="6:12" ht="12.75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4" ht="12.75">
      <c r="B53" s="30">
        <v>1</v>
      </c>
      <c r="C53" s="31" t="str">
        <f>VLOOKUP(N53,'[1]LEDEN'!A:E,2,FALSE)</f>
        <v>WAEM Kris</v>
      </c>
      <c r="D53" s="32"/>
      <c r="E53" s="32"/>
      <c r="F53" s="44">
        <v>0</v>
      </c>
      <c r="G53" s="44"/>
      <c r="H53" s="44">
        <v>23</v>
      </c>
      <c r="I53" s="44">
        <v>18</v>
      </c>
      <c r="J53" s="45">
        <f aca="true" t="shared" si="4" ref="J53:J58">ROUNDDOWN(H53/I53,2)</f>
        <v>1.27</v>
      </c>
      <c r="K53" s="44">
        <v>5</v>
      </c>
      <c r="L53" s="34"/>
      <c r="N53">
        <v>9082</v>
      </c>
    </row>
    <row r="54" spans="2:14" ht="12.75">
      <c r="B54" s="30">
        <v>2</v>
      </c>
      <c r="C54" s="31" t="str">
        <f>VLOOKUP(N54,'[1]LEDEN'!A:E,2,FALSE)</f>
        <v>DE BUSSCHER Walter</v>
      </c>
      <c r="D54" s="32"/>
      <c r="E54" s="32"/>
      <c r="F54" s="44">
        <v>0</v>
      </c>
      <c r="G54" s="44"/>
      <c r="H54" s="44">
        <v>13</v>
      </c>
      <c r="I54" s="44">
        <v>13</v>
      </c>
      <c r="J54" s="45">
        <f t="shared" si="4"/>
        <v>1</v>
      </c>
      <c r="K54" s="44">
        <v>6</v>
      </c>
      <c r="L54" s="35">
        <v>5</v>
      </c>
      <c r="N54">
        <v>9062</v>
      </c>
    </row>
    <row r="55" spans="2:14" ht="12.75">
      <c r="B55" s="30">
        <v>3</v>
      </c>
      <c r="C55" s="31" t="str">
        <f>VLOOKUP(N55,'[1]LEDEN'!A:E,2,FALSE)</f>
        <v>DE  VOS  Guido</v>
      </c>
      <c r="D55" s="32"/>
      <c r="E55" s="32"/>
      <c r="F55" s="44">
        <v>0</v>
      </c>
      <c r="G55" s="44"/>
      <c r="H55" s="44">
        <v>26</v>
      </c>
      <c r="I55" s="44">
        <v>21</v>
      </c>
      <c r="J55" s="45">
        <f t="shared" si="4"/>
        <v>1.23</v>
      </c>
      <c r="K55" s="44">
        <v>6</v>
      </c>
      <c r="L55" s="35"/>
      <c r="N55">
        <v>9263</v>
      </c>
    </row>
    <row r="56" spans="2:14" ht="12.75">
      <c r="B56" s="30">
        <v>4</v>
      </c>
      <c r="C56" s="31" t="str">
        <f>VLOOKUP(N56,'[1]LEDEN'!A:E,2,FALSE)</f>
        <v>RONDELE Freddy</v>
      </c>
      <c r="D56" s="32"/>
      <c r="E56" s="32"/>
      <c r="F56" s="44">
        <v>0</v>
      </c>
      <c r="G56" s="44"/>
      <c r="H56" s="44">
        <v>39</v>
      </c>
      <c r="I56" s="44">
        <v>30</v>
      </c>
      <c r="J56" s="45">
        <f t="shared" si="4"/>
        <v>1.3</v>
      </c>
      <c r="K56" s="44">
        <v>7</v>
      </c>
      <c r="L56" s="35"/>
      <c r="N56">
        <v>7316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 t="shared" si="4"/>
        <v>#DIV/0!</v>
      </c>
      <c r="K57" s="44"/>
      <c r="L57" s="35"/>
    </row>
    <row r="58" spans="1:12" ht="12.75">
      <c r="A58" s="36"/>
      <c r="B58" s="37"/>
      <c r="C58" s="36" t="s">
        <v>20</v>
      </c>
      <c r="D58" s="36"/>
      <c r="E58" s="36" t="s">
        <v>18</v>
      </c>
      <c r="F58" s="46">
        <f>SUM(F53:F57)</f>
        <v>0</v>
      </c>
      <c r="G58" s="46">
        <f>SUM(G53:G57)</f>
        <v>0</v>
      </c>
      <c r="H58" s="46">
        <f>SUM(H53:H57)</f>
        <v>101</v>
      </c>
      <c r="I58" s="46">
        <f>SUM(I53:I57)</f>
        <v>82</v>
      </c>
      <c r="J58" s="47">
        <f t="shared" si="4"/>
        <v>1.23</v>
      </c>
      <c r="K58" s="46">
        <f>MAX(K53:K57)</f>
        <v>7</v>
      </c>
      <c r="L58" s="40"/>
    </row>
    <row r="60" spans="3:13" ht="15.75">
      <c r="C60" s="48">
        <f ca="1">TODAY()</f>
        <v>41353</v>
      </c>
      <c r="D60" s="49"/>
      <c r="I60" s="50" t="s">
        <v>21</v>
      </c>
      <c r="J60" s="51" t="s">
        <v>22</v>
      </c>
      <c r="K60" s="51"/>
      <c r="L60" s="51"/>
      <c r="M60" s="51"/>
    </row>
    <row r="61" ht="12.75">
      <c r="J61" t="s">
        <v>23</v>
      </c>
    </row>
  </sheetData>
  <sheetProtection/>
  <mergeCells count="8">
    <mergeCell ref="C60:D60"/>
    <mergeCell ref="J60:M60"/>
    <mergeCell ref="C3:D3"/>
    <mergeCell ref="L10:L13"/>
    <mergeCell ref="L21:L24"/>
    <mergeCell ref="L32:L35"/>
    <mergeCell ref="L43:L46"/>
    <mergeCell ref="L54:L5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2013-03-20T09:52:15Z</dcterms:created>
  <dcterms:modified xsi:type="dcterms:W3CDTF">2013-03-20T09:52:34Z</dcterms:modified>
  <cp:category/>
  <cp:version/>
  <cp:contentType/>
  <cp:contentStatus/>
</cp:coreProperties>
</file>