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<sst xmlns="http://schemas.openxmlformats.org/spreadsheetml/2006/main" count="53" uniqueCount="20">
  <si>
    <t>Totaal</t>
  </si>
  <si>
    <t>MG</t>
  </si>
  <si>
    <t>Pl.</t>
  </si>
  <si>
    <t>Serie</t>
  </si>
  <si>
    <t>Gemiddelde</t>
  </si>
  <si>
    <t>Beurten</t>
  </si>
  <si>
    <t>Caram:</t>
  </si>
  <si>
    <t>P.M.</t>
  </si>
  <si>
    <t>Club:</t>
  </si>
  <si>
    <t xml:space="preserve">Speler: </t>
  </si>
  <si>
    <t>PROM</t>
  </si>
  <si>
    <t xml:space="preserve">KBC METRO </t>
  </si>
  <si>
    <t>Lokaal:</t>
  </si>
  <si>
    <t>datum:</t>
  </si>
  <si>
    <t>MATCH</t>
  </si>
  <si>
    <t xml:space="preserve">                       Gewestfinale 5° KLASSE KADER</t>
  </si>
  <si>
    <t>Kompetitie:</t>
  </si>
  <si>
    <t>F.R.B.B.</t>
  </si>
  <si>
    <t xml:space="preserve">                         GEWEST   BEIDE VLAANDEREN</t>
  </si>
  <si>
    <t>K.B.B.B.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</si>
</sst>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31" borderId="7" applyNumberFormat="0" applyFont="0" applyAlignment="0" applyProtection="0"/>
    <xf numFmtId="0" fontId="39" fillId="32" borderId="0" applyNumberFormat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left"/>
    </xf>
    <xf numFmtId="0" fontId="20" fillId="33" borderId="12" xfId="0" applyFont="1" applyFill="1" applyBorder="1" applyAlignment="1">
      <alignment/>
    </xf>
    <xf numFmtId="0" fontId="22" fillId="0" borderId="17" xfId="0" applyFont="1" applyBorder="1" applyAlignment="1" quotePrefix="1">
      <alignment/>
    </xf>
    <xf numFmtId="0" fontId="0" fillId="0" borderId="17" xfId="0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17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23" fillId="33" borderId="21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5" fontId="25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2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6" fillId="33" borderId="23" xfId="0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27" fillId="33" borderId="24" xfId="0" applyFont="1" applyFill="1" applyBorder="1" applyAlignment="1">
      <alignment/>
    </xf>
    <xf numFmtId="0" fontId="26" fillId="33" borderId="2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kader%20M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ACX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9.57421875" style="0" customWidth="1"/>
    <col min="2" max="2" width="3.140625" style="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51" t="s">
        <v>19</v>
      </c>
      <c r="B1" s="49"/>
      <c r="C1" s="48"/>
      <c r="D1" s="50" t="s">
        <v>18</v>
      </c>
      <c r="E1" s="48"/>
      <c r="F1" s="48"/>
      <c r="G1" s="48"/>
      <c r="H1" s="49"/>
      <c r="I1" s="48"/>
      <c r="J1" s="48"/>
      <c r="K1" s="48"/>
      <c r="L1" s="48"/>
      <c r="M1" s="47" t="s">
        <v>17</v>
      </c>
    </row>
    <row r="2" spans="1:13" ht="12.75" customHeight="1">
      <c r="A2" s="43" t="s">
        <v>16</v>
      </c>
      <c r="B2" s="42"/>
      <c r="C2" s="46"/>
      <c r="D2" s="45" t="s">
        <v>15</v>
      </c>
      <c r="E2" s="45"/>
      <c r="F2" s="46"/>
      <c r="G2" s="46"/>
      <c r="H2" s="42"/>
      <c r="I2" s="46"/>
      <c r="J2" s="46"/>
      <c r="K2" s="46"/>
      <c r="L2" s="45" t="s">
        <v>14</v>
      </c>
      <c r="M2" s="44"/>
    </row>
    <row r="3" spans="1:13" ht="17.25" customHeight="1">
      <c r="A3" s="43" t="s">
        <v>13</v>
      </c>
      <c r="B3" s="42"/>
      <c r="C3" s="41">
        <v>41280</v>
      </c>
      <c r="D3" s="41"/>
      <c r="E3" s="40" t="s">
        <v>12</v>
      </c>
      <c r="F3" s="39" t="s">
        <v>11</v>
      </c>
      <c r="G3" s="39"/>
      <c r="H3" s="39"/>
      <c r="I3" s="39"/>
      <c r="J3" s="39"/>
      <c r="K3" s="38"/>
      <c r="L3" s="38"/>
      <c r="M3" s="37"/>
    </row>
    <row r="4" spans="1:13" ht="3.75" customHeight="1">
      <c r="A4" s="36"/>
      <c r="B4" s="35"/>
      <c r="C4" s="34"/>
      <c r="D4" s="34"/>
      <c r="E4" s="34"/>
      <c r="F4" s="34"/>
      <c r="G4" s="34"/>
      <c r="H4" s="35"/>
      <c r="I4" s="34"/>
      <c r="J4" s="34"/>
      <c r="K4" s="34"/>
      <c r="L4" s="34"/>
      <c r="M4" s="33"/>
    </row>
    <row r="5" ht="5.25" customHeight="1"/>
    <row r="6" spans="1:12" ht="12.75">
      <c r="A6" s="21" t="s">
        <v>9</v>
      </c>
      <c r="B6" s="24" t="str">
        <f>VLOOKUP(L6,'[1]LEDEN'!A:E,2,FALSE)</f>
        <v>VERMEULEN Johan</v>
      </c>
      <c r="C6" s="21"/>
      <c r="D6" s="21"/>
      <c r="E6" s="21"/>
      <c r="F6" s="21" t="s">
        <v>8</v>
      </c>
      <c r="G6" s="23" t="str">
        <f>VLOOKUP(L6,'[1]LEDEN'!A:E,3,FALSE)</f>
        <v>OS</v>
      </c>
      <c r="H6" s="23" t="str">
        <f>VLOOKUP(L6,'[1]LEDEN'!A:E,3,FALSE)</f>
        <v>OS</v>
      </c>
      <c r="I6" s="21"/>
      <c r="J6" s="21"/>
      <c r="K6" s="21"/>
      <c r="L6" s="20">
        <v>7010</v>
      </c>
    </row>
    <row r="7" ht="6" customHeight="1"/>
    <row r="8" spans="6:12" ht="12.75">
      <c r="F8" s="19" t="s">
        <v>7</v>
      </c>
      <c r="G8" s="16" t="s">
        <v>6</v>
      </c>
      <c r="H8" s="16" t="s">
        <v>6</v>
      </c>
      <c r="I8" s="18" t="s">
        <v>5</v>
      </c>
      <c r="J8" s="17" t="s">
        <v>4</v>
      </c>
      <c r="K8" s="16" t="s">
        <v>3</v>
      </c>
      <c r="L8" s="16" t="s">
        <v>2</v>
      </c>
    </row>
    <row r="9" spans="2:14" ht="15" customHeight="1">
      <c r="B9" s="11">
        <v>1</v>
      </c>
      <c r="C9" s="14" t="str">
        <f>VLOOKUP(N9,'[1]LEDEN'!A:E,2,FALSE)</f>
        <v>FLAMEE Kurt</v>
      </c>
      <c r="D9" s="13"/>
      <c r="E9" s="13"/>
      <c r="F9" s="11">
        <v>2</v>
      </c>
      <c r="G9" s="11"/>
      <c r="H9" s="11">
        <v>50</v>
      </c>
      <c r="I9" s="11">
        <v>13</v>
      </c>
      <c r="J9" s="12">
        <f>ROUNDDOWN(H9/I9,2)</f>
        <v>3.84</v>
      </c>
      <c r="K9" s="11">
        <v>17</v>
      </c>
      <c r="L9" s="15">
        <v>1</v>
      </c>
      <c r="N9">
        <v>6680</v>
      </c>
    </row>
    <row r="10" spans="2:14" ht="15" customHeight="1">
      <c r="B10" s="11">
        <v>2</v>
      </c>
      <c r="C10" s="14" t="str">
        <f>VLOOKUP(N10,'[1]LEDEN'!A:E,2,FALSE)</f>
        <v>DENOULET Johan</v>
      </c>
      <c r="D10" s="13"/>
      <c r="E10" s="13"/>
      <c r="F10" s="11">
        <v>2</v>
      </c>
      <c r="G10" s="11"/>
      <c r="H10" s="11">
        <v>50</v>
      </c>
      <c r="I10" s="11">
        <v>22</v>
      </c>
      <c r="J10" s="12">
        <f>ROUNDDOWN(H10/I10,2)</f>
        <v>2.27</v>
      </c>
      <c r="K10" s="11">
        <v>10</v>
      </c>
      <c r="L10" s="10"/>
      <c r="N10">
        <v>6730</v>
      </c>
    </row>
    <row r="11" spans="2:14" ht="15" customHeight="1">
      <c r="B11" s="11">
        <v>3</v>
      </c>
      <c r="C11" s="14" t="str">
        <f>VLOOKUP(N11,'[1]LEDEN'!A:E,2,FALSE)</f>
        <v>JANSSENS Roger</v>
      </c>
      <c r="D11" s="13"/>
      <c r="E11" s="13"/>
      <c r="F11" s="11">
        <v>0</v>
      </c>
      <c r="G11" s="11"/>
      <c r="H11" s="11">
        <v>46</v>
      </c>
      <c r="I11" s="11">
        <v>12</v>
      </c>
      <c r="J11" s="12">
        <f>ROUNDDOWN(H11/I11,2)</f>
        <v>3.83</v>
      </c>
      <c r="K11" s="11">
        <v>15</v>
      </c>
      <c r="L11" s="10"/>
      <c r="N11">
        <v>8663</v>
      </c>
    </row>
    <row r="12" spans="2:12" ht="15" customHeight="1" hidden="1">
      <c r="B12" s="11">
        <v>4</v>
      </c>
      <c r="C12" s="14" t="e">
        <f>VLOOKUP(N12,'[1]LEDEN'!A:E,2,FALSE)</f>
        <v>#N/A</v>
      </c>
      <c r="D12" s="13"/>
      <c r="E12" s="13"/>
      <c r="F12" s="11"/>
      <c r="G12" s="11"/>
      <c r="H12" s="11"/>
      <c r="I12" s="11"/>
      <c r="J12" s="12" t="e">
        <f>ROUNDDOWN(H12/I12,2)</f>
        <v>#DIV/0!</v>
      </c>
      <c r="K12" s="11"/>
      <c r="L12" s="10"/>
    </row>
    <row r="13" spans="2:12" ht="15" customHeight="1" hidden="1">
      <c r="B13" s="11">
        <v>5</v>
      </c>
      <c r="C13" s="14" t="e">
        <f>VLOOKUP(N13,'[1]LEDEN'!A:E,2,FALSE)</f>
        <v>#N/A</v>
      </c>
      <c r="D13" s="13"/>
      <c r="E13" s="13"/>
      <c r="F13" s="11"/>
      <c r="G13" s="11"/>
      <c r="H13" s="11"/>
      <c r="I13" s="11"/>
      <c r="J13" s="12" t="e">
        <f>ROUNDDOWN(H13/I13,2)</f>
        <v>#DIV/0!</v>
      </c>
      <c r="K13" s="11"/>
      <c r="L13" s="10"/>
    </row>
    <row r="14" spans="1:13" ht="15" customHeight="1">
      <c r="A14" s="7"/>
      <c r="B14" s="9"/>
      <c r="C14" s="8" t="s">
        <v>10</v>
      </c>
      <c r="D14" s="7"/>
      <c r="E14" s="7" t="s">
        <v>0</v>
      </c>
      <c r="F14" s="5">
        <f>SUM(F9:F13)</f>
        <v>4</v>
      </c>
      <c r="G14" s="5">
        <f>SUM(G9:G13)</f>
        <v>0</v>
      </c>
      <c r="H14" s="5">
        <f>SUM(H9:H13)</f>
        <v>146</v>
      </c>
      <c r="I14" s="5">
        <f>SUM(I9:I13)</f>
        <v>47</v>
      </c>
      <c r="J14" s="6">
        <f>ROUNDDOWN(H14/I14,2)</f>
        <v>3.1</v>
      </c>
      <c r="K14" s="5">
        <f>MAX(K9:K13)</f>
        <v>17</v>
      </c>
      <c r="L14" s="4"/>
      <c r="M14" s="32"/>
    </row>
    <row r="15" spans="1:12" ht="8.25" customHeight="1" thickBot="1">
      <c r="A15" s="2"/>
      <c r="B15" s="3"/>
      <c r="C15" s="2"/>
      <c r="D15" s="2"/>
      <c r="E15" s="2"/>
      <c r="F15" s="2"/>
      <c r="G15" s="2"/>
      <c r="H15" s="3"/>
      <c r="I15" s="2"/>
      <c r="J15" s="2"/>
      <c r="K15" s="2"/>
      <c r="L15" s="2"/>
    </row>
    <row r="16" ht="7.5" customHeight="1"/>
    <row r="17" spans="1:12" ht="12.75">
      <c r="A17" s="21" t="s">
        <v>9</v>
      </c>
      <c r="B17" s="24" t="str">
        <f>VLOOKUP(L17,'[1]LEDEN'!A:E,2,FALSE)</f>
        <v>JANSSENS Roger</v>
      </c>
      <c r="C17" s="21"/>
      <c r="D17" s="21"/>
      <c r="E17" s="21"/>
      <c r="F17" s="21" t="s">
        <v>8</v>
      </c>
      <c r="G17" s="23" t="str">
        <f>VLOOKUP(L17,'[1]LEDEN'!A:E,3,FALSE)</f>
        <v>K.ME</v>
      </c>
      <c r="H17" s="23" t="str">
        <f>VLOOKUP(L17,'[1]LEDEN'!A:E,3,FALSE)</f>
        <v>K.ME</v>
      </c>
      <c r="I17" s="21"/>
      <c r="J17" s="21"/>
      <c r="K17" s="21"/>
      <c r="L17" s="20">
        <v>8663</v>
      </c>
    </row>
    <row r="18" ht="6" customHeight="1"/>
    <row r="19" spans="6:12" ht="12.75">
      <c r="F19" s="19" t="s">
        <v>7</v>
      </c>
      <c r="G19" s="16" t="s">
        <v>6</v>
      </c>
      <c r="H19" s="16" t="s">
        <v>6</v>
      </c>
      <c r="I19" s="18" t="s">
        <v>5</v>
      </c>
      <c r="J19" s="17" t="s">
        <v>4</v>
      </c>
      <c r="K19" s="16" t="s">
        <v>3</v>
      </c>
      <c r="L19" s="16" t="s">
        <v>2</v>
      </c>
    </row>
    <row r="20" spans="2:14" ht="12.75">
      <c r="B20" s="11"/>
      <c r="C20" s="14" t="str">
        <f>VLOOKUP(N20,'[1]LEDEN'!A:E,2,FALSE)</f>
        <v>DENOULET Johan</v>
      </c>
      <c r="D20" s="13"/>
      <c r="E20" s="13"/>
      <c r="F20" s="11">
        <v>2</v>
      </c>
      <c r="G20" s="11"/>
      <c r="H20" s="11">
        <v>50</v>
      </c>
      <c r="I20" s="11">
        <v>20</v>
      </c>
      <c r="J20" s="12">
        <f>ROUNDDOWN(H20/I20,2)</f>
        <v>2.5</v>
      </c>
      <c r="K20" s="11">
        <v>11</v>
      </c>
      <c r="L20" s="29">
        <v>2</v>
      </c>
      <c r="N20">
        <v>6730</v>
      </c>
    </row>
    <row r="21" spans="2:14" ht="12.75" customHeight="1">
      <c r="B21" s="11"/>
      <c r="C21" s="14" t="str">
        <f>VLOOKUP(N21,'[1]LEDEN'!A:E,2,FALSE)</f>
        <v>FLAMEE Kurt</v>
      </c>
      <c r="D21" s="13"/>
      <c r="E21" s="13"/>
      <c r="F21" s="11">
        <v>0</v>
      </c>
      <c r="G21" s="11"/>
      <c r="H21" s="11">
        <v>27</v>
      </c>
      <c r="I21" s="11">
        <v>17</v>
      </c>
      <c r="J21" s="12">
        <f>ROUNDDOWN(H21/I21,2)</f>
        <v>1.58</v>
      </c>
      <c r="K21" s="11">
        <v>8</v>
      </c>
      <c r="L21" s="26"/>
      <c r="N21">
        <v>6680</v>
      </c>
    </row>
    <row r="22" spans="2:14" ht="12.75" customHeight="1">
      <c r="B22" s="11"/>
      <c r="C22" s="14" t="str">
        <f>VLOOKUP(N22,'[1]LEDEN'!A:E,2,FALSE)</f>
        <v>VERMEULEN Johan</v>
      </c>
      <c r="D22" s="13"/>
      <c r="E22" s="13"/>
      <c r="F22" s="11">
        <v>2</v>
      </c>
      <c r="G22" s="11"/>
      <c r="H22" s="11">
        <v>50</v>
      </c>
      <c r="I22" s="11">
        <v>12</v>
      </c>
      <c r="J22" s="12">
        <f>ROUNDDOWN(H22/I22,2)</f>
        <v>4.16</v>
      </c>
      <c r="K22" s="11">
        <v>11</v>
      </c>
      <c r="L22" s="26"/>
      <c r="N22">
        <v>7010</v>
      </c>
    </row>
    <row r="23" spans="2:12" ht="12.75" customHeight="1" hidden="1">
      <c r="B23" s="11"/>
      <c r="C23" s="14" t="e">
        <f>VLOOKUP(N23,'[1]LEDEN'!A:E,2,FALSE)</f>
        <v>#N/A</v>
      </c>
      <c r="D23" s="13"/>
      <c r="E23" s="13"/>
      <c r="F23" s="11"/>
      <c r="G23" s="11"/>
      <c r="H23" s="11"/>
      <c r="I23" s="11"/>
      <c r="J23" s="12" t="e">
        <f>ROUNDDOWN(H23/I23,2)</f>
        <v>#DIV/0!</v>
      </c>
      <c r="K23" s="11"/>
      <c r="L23" s="26"/>
    </row>
    <row r="24" spans="2:12" ht="12.75" customHeight="1" hidden="1">
      <c r="B24" s="11"/>
      <c r="C24" s="14" t="e">
        <f>VLOOKUP(N24,'[1]LEDEN'!A:E,2,FALSE)</f>
        <v>#N/A</v>
      </c>
      <c r="D24" s="13"/>
      <c r="E24" s="13"/>
      <c r="F24" s="30"/>
      <c r="G24" s="30"/>
      <c r="H24" s="30"/>
      <c r="I24" s="30"/>
      <c r="J24" s="31" t="e">
        <f>ROUNDDOWN(H24/I24,2)</f>
        <v>#DIV/0!</v>
      </c>
      <c r="K24" s="30"/>
      <c r="L24" s="26"/>
    </row>
    <row r="25" spans="2:12" ht="12.75" customHeight="1" hidden="1">
      <c r="B25" s="11"/>
      <c r="C25" s="14" t="e">
        <f>VLOOKUP(N25,'[1]LEDEN'!A:E,2,FALSE)</f>
        <v>#N/A</v>
      </c>
      <c r="D25" s="13"/>
      <c r="E25" s="13"/>
      <c r="F25" s="30"/>
      <c r="G25" s="30"/>
      <c r="H25" s="30"/>
      <c r="I25" s="30"/>
      <c r="J25" s="31" t="e">
        <f>ROUNDDOWN(H25/I25,2)</f>
        <v>#DIV/0!</v>
      </c>
      <c r="K25" s="30"/>
      <c r="L25" s="26"/>
    </row>
    <row r="26" spans="2:12" ht="12.75" customHeight="1" hidden="1">
      <c r="B26" s="11"/>
      <c r="C26" s="14" t="e">
        <f>VLOOKUP(N26,'[1]LEDEN'!A:E,2,FALSE)</f>
        <v>#N/A</v>
      </c>
      <c r="D26" s="13"/>
      <c r="E26" s="13"/>
      <c r="F26" s="30"/>
      <c r="G26" s="30"/>
      <c r="H26" s="30"/>
      <c r="I26" s="30"/>
      <c r="J26" s="31" t="e">
        <f>ROUNDDOWN(H26/I26,2)</f>
        <v>#DIV/0!</v>
      </c>
      <c r="K26" s="30"/>
      <c r="L26" s="26"/>
    </row>
    <row r="27" spans="1:12" ht="12.75">
      <c r="A27" s="7"/>
      <c r="B27" s="9"/>
      <c r="C27" s="8" t="s">
        <v>1</v>
      </c>
      <c r="D27" s="7"/>
      <c r="E27" s="7" t="s">
        <v>0</v>
      </c>
      <c r="F27" s="5">
        <f>SUM(F20:F26)</f>
        <v>4</v>
      </c>
      <c r="G27" s="5">
        <f>SUM(G20:G26)</f>
        <v>0</v>
      </c>
      <c r="H27" s="5">
        <f>SUM(H20:H26)</f>
        <v>127</v>
      </c>
      <c r="I27" s="5">
        <f>SUM(I20:I26)</f>
        <v>49</v>
      </c>
      <c r="J27" s="6">
        <f>ROUNDDOWN(H27/I27,2)</f>
        <v>2.59</v>
      </c>
      <c r="K27" s="5">
        <f>MAX(K20:K26)</f>
        <v>11</v>
      </c>
      <c r="L27" s="25"/>
    </row>
    <row r="28" spans="1:12" ht="7.5" customHeight="1" thickBot="1">
      <c r="A28" s="2"/>
      <c r="B28" s="3"/>
      <c r="C28" s="2"/>
      <c r="D28" s="2"/>
      <c r="E28" s="2"/>
      <c r="F28" s="2"/>
      <c r="G28" s="2"/>
      <c r="H28" s="3"/>
      <c r="I28" s="2"/>
      <c r="J28" s="2"/>
      <c r="K28" s="2"/>
      <c r="L28" s="2"/>
    </row>
    <row r="29" ht="3.75" customHeight="1"/>
    <row r="30" spans="1:12" ht="12.75">
      <c r="A30" s="21" t="s">
        <v>9</v>
      </c>
      <c r="B30" s="24" t="str">
        <f>VLOOKUP(L30,'[1]LEDEN'!A:E,2,FALSE)</f>
        <v>FLAMEE Kurt</v>
      </c>
      <c r="C30" s="21"/>
      <c r="D30" s="21"/>
      <c r="E30" s="21"/>
      <c r="F30" s="21" t="s">
        <v>8</v>
      </c>
      <c r="G30" s="23" t="str">
        <f>VLOOKUP(L30,'[1]LEDEN'!A:E,3,FALSE)</f>
        <v>K.BIGI</v>
      </c>
      <c r="H30" s="22" t="str">
        <f>VLOOKUP(L30,'[1]LEDEN'!A:E,3,FALSE)</f>
        <v>K.BIGI</v>
      </c>
      <c r="I30" s="21"/>
      <c r="J30" s="21"/>
      <c r="K30" s="21"/>
      <c r="L30" s="20">
        <v>6680</v>
      </c>
    </row>
    <row r="31" ht="7.5" customHeight="1"/>
    <row r="32" spans="6:12" ht="12.75">
      <c r="F32" s="19" t="s">
        <v>7</v>
      </c>
      <c r="G32" s="16" t="s">
        <v>6</v>
      </c>
      <c r="H32" s="16" t="s">
        <v>6</v>
      </c>
      <c r="I32" s="18" t="s">
        <v>5</v>
      </c>
      <c r="J32" s="17" t="s">
        <v>4</v>
      </c>
      <c r="K32" s="16" t="s">
        <v>3</v>
      </c>
      <c r="L32" s="16" t="s">
        <v>2</v>
      </c>
    </row>
    <row r="33" spans="2:14" ht="12.75">
      <c r="B33" s="11">
        <v>1</v>
      </c>
      <c r="C33" s="14" t="str">
        <f>VLOOKUP(N33,'[1]LEDEN'!A:E,2,FALSE)</f>
        <v>VERMEULEN Johan</v>
      </c>
      <c r="D33" s="13"/>
      <c r="E33" s="13"/>
      <c r="F33" s="11">
        <v>0</v>
      </c>
      <c r="G33" s="11"/>
      <c r="H33" s="11">
        <v>33</v>
      </c>
      <c r="I33" s="11">
        <v>13</v>
      </c>
      <c r="J33" s="12">
        <f>ROUNDDOWN(H33/I33,2)</f>
        <v>2.53</v>
      </c>
      <c r="K33" s="11">
        <v>7</v>
      </c>
      <c r="L33" s="29">
        <v>3</v>
      </c>
      <c r="N33">
        <v>7010</v>
      </c>
    </row>
    <row r="34" spans="2:14" ht="12.75" customHeight="1">
      <c r="B34" s="11">
        <v>2</v>
      </c>
      <c r="C34" s="14" t="str">
        <f>VLOOKUP(N34,'[1]LEDEN'!A:E,2,FALSE)</f>
        <v>JANSSENS Roger</v>
      </c>
      <c r="D34" s="13"/>
      <c r="E34" s="13"/>
      <c r="F34" s="11">
        <v>2</v>
      </c>
      <c r="G34" s="11"/>
      <c r="H34" s="11">
        <v>50</v>
      </c>
      <c r="I34" s="11">
        <v>17</v>
      </c>
      <c r="J34" s="12">
        <f>ROUNDDOWN(H34/I34,2)</f>
        <v>2.94</v>
      </c>
      <c r="K34" s="11">
        <v>12</v>
      </c>
      <c r="L34" s="26"/>
      <c r="N34">
        <v>8663</v>
      </c>
    </row>
    <row r="35" spans="2:14" ht="12.75" customHeight="1">
      <c r="B35" s="11">
        <v>3</v>
      </c>
      <c r="C35" s="14" t="str">
        <f>VLOOKUP(N35,'[1]LEDEN'!A:E,2,FALSE)</f>
        <v>DENOULET Johan</v>
      </c>
      <c r="D35" s="13"/>
      <c r="E35" s="13"/>
      <c r="F35" s="11">
        <v>0</v>
      </c>
      <c r="G35" s="11"/>
      <c r="H35" s="11">
        <v>40</v>
      </c>
      <c r="I35" s="11">
        <v>15</v>
      </c>
      <c r="J35" s="12">
        <f>ROUNDDOWN(H35/I35,2)</f>
        <v>2.66</v>
      </c>
      <c r="K35" s="11">
        <v>8</v>
      </c>
      <c r="L35" s="26"/>
      <c r="N35">
        <v>6730</v>
      </c>
    </row>
    <row r="36" spans="2:12" ht="12.75" customHeight="1" hidden="1">
      <c r="B36" s="11">
        <v>2</v>
      </c>
      <c r="C36" s="14" t="e">
        <f>VLOOKUP(N36,'[1]LEDEN'!A:E,2,FALSE)</f>
        <v>#N/A</v>
      </c>
      <c r="D36" s="13"/>
      <c r="E36" s="13"/>
      <c r="F36" s="11"/>
      <c r="G36" s="11"/>
      <c r="H36" s="11"/>
      <c r="I36" s="11"/>
      <c r="J36" s="12" t="e">
        <f>ROUNDDOWN(H36/I36,2)</f>
        <v>#DIV/0!</v>
      </c>
      <c r="K36" s="11"/>
      <c r="L36" s="26"/>
    </row>
    <row r="37" spans="2:12" ht="12.75" customHeight="1" hidden="1">
      <c r="B37" s="11">
        <v>3</v>
      </c>
      <c r="C37" s="14" t="e">
        <f>VLOOKUP(N37,'[1]LEDEN'!A:E,2,FALSE)</f>
        <v>#N/A</v>
      </c>
      <c r="D37" s="13"/>
      <c r="E37" s="13"/>
      <c r="F37" s="27"/>
      <c r="G37" s="27"/>
      <c r="H37" s="11"/>
      <c r="I37" s="27"/>
      <c r="J37" s="28" t="e">
        <f>ROUNDDOWN(H37/I37,2)</f>
        <v>#DIV/0!</v>
      </c>
      <c r="K37" s="27"/>
      <c r="L37" s="26"/>
    </row>
    <row r="38" spans="2:12" ht="12.75" customHeight="1" hidden="1">
      <c r="B38" s="11">
        <v>4</v>
      </c>
      <c r="C38" s="14" t="e">
        <f>VLOOKUP(N38,'[1]LEDEN'!A:E,2,FALSE)</f>
        <v>#N/A</v>
      </c>
      <c r="D38" s="13"/>
      <c r="E38" s="13"/>
      <c r="F38" s="27"/>
      <c r="G38" s="27"/>
      <c r="H38" s="11"/>
      <c r="I38" s="27"/>
      <c r="J38" s="28" t="e">
        <f>ROUNDDOWN(H38/I38,2)</f>
        <v>#DIV/0!</v>
      </c>
      <c r="K38" s="27"/>
      <c r="L38" s="26"/>
    </row>
    <row r="39" spans="2:12" ht="12.75" customHeight="1" hidden="1">
      <c r="B39" s="11">
        <v>5</v>
      </c>
      <c r="C39" s="14" t="e">
        <f>VLOOKUP(N39,'[1]LEDEN'!A:E,2,FALSE)</f>
        <v>#N/A</v>
      </c>
      <c r="D39" s="13"/>
      <c r="E39" s="13"/>
      <c r="F39" s="11"/>
      <c r="G39" s="11"/>
      <c r="H39" s="11"/>
      <c r="I39" s="11"/>
      <c r="J39" s="12" t="e">
        <f>ROUNDDOWN(H39/I39,2)</f>
        <v>#DIV/0!</v>
      </c>
      <c r="K39" s="11"/>
      <c r="L39" s="26"/>
    </row>
    <row r="40" spans="1:12" ht="12.75">
      <c r="A40" s="7"/>
      <c r="B40" s="9"/>
      <c r="C40" s="8" t="s">
        <v>1</v>
      </c>
      <c r="D40" s="7"/>
      <c r="E40" s="7" t="s">
        <v>0</v>
      </c>
      <c r="F40" s="5">
        <f>SUM(F33:F39)</f>
        <v>2</v>
      </c>
      <c r="G40" s="5">
        <f>SUM(G33:G39)</f>
        <v>0</v>
      </c>
      <c r="H40" s="5">
        <f>SUM(H33:H39)</f>
        <v>123</v>
      </c>
      <c r="I40" s="5">
        <f>SUM(I33:I39)</f>
        <v>45</v>
      </c>
      <c r="J40" s="6">
        <f>ROUNDDOWN(H40/I40,2)</f>
        <v>2.73</v>
      </c>
      <c r="K40" s="5">
        <f>MAX(K33:K39)</f>
        <v>12</v>
      </c>
      <c r="L40" s="25"/>
    </row>
    <row r="41" spans="1:12" ht="6.75" customHeight="1" thickBot="1">
      <c r="A41" s="2"/>
      <c r="B41" s="3"/>
      <c r="C41" s="2"/>
      <c r="D41" s="2"/>
      <c r="E41" s="2"/>
      <c r="F41" s="2"/>
      <c r="G41" s="2"/>
      <c r="H41" s="3"/>
      <c r="I41" s="2"/>
      <c r="J41" s="2"/>
      <c r="K41" s="2"/>
      <c r="L41" s="2"/>
    </row>
    <row r="42" ht="6" customHeight="1"/>
    <row r="43" spans="1:12" ht="13.5" customHeight="1">
      <c r="A43" s="21" t="s">
        <v>9</v>
      </c>
      <c r="B43" s="24" t="str">
        <f>VLOOKUP(L43,'[1]LEDEN'!A:E,2,FALSE)</f>
        <v>DENOULET Johan</v>
      </c>
      <c r="C43" s="21"/>
      <c r="D43" s="21"/>
      <c r="E43" s="21"/>
      <c r="F43" s="21" t="s">
        <v>8</v>
      </c>
      <c r="G43" s="23" t="str">
        <f>VLOOKUP(L43,'[1]LEDEN'!A:E,3,FALSE)</f>
        <v>KK</v>
      </c>
      <c r="H43" s="22" t="str">
        <f>VLOOKUP(L43,'[1]LEDEN'!A:E,3,FALSE)</f>
        <v>KK</v>
      </c>
      <c r="I43" s="21"/>
      <c r="J43" s="21"/>
      <c r="K43" s="21"/>
      <c r="L43" s="20">
        <v>6730</v>
      </c>
    </row>
    <row r="45" spans="6:12" ht="12.75">
      <c r="F45" s="19" t="s">
        <v>7</v>
      </c>
      <c r="G45" s="16" t="s">
        <v>6</v>
      </c>
      <c r="H45" s="16" t="s">
        <v>6</v>
      </c>
      <c r="I45" s="18" t="s">
        <v>5</v>
      </c>
      <c r="J45" s="17" t="s">
        <v>4</v>
      </c>
      <c r="K45" s="16" t="s">
        <v>3</v>
      </c>
      <c r="L45" s="16" t="s">
        <v>2</v>
      </c>
    </row>
    <row r="46" spans="2:14" ht="12.75">
      <c r="B46" s="11">
        <v>1</v>
      </c>
      <c r="C46" s="14" t="str">
        <f>VLOOKUP(N46,'[1]LEDEN'!A:E,2,FALSE)</f>
        <v>JANSSENS Roger</v>
      </c>
      <c r="D46" s="13"/>
      <c r="E46" s="13"/>
      <c r="F46" s="11">
        <v>0</v>
      </c>
      <c r="G46" s="11"/>
      <c r="H46" s="11">
        <v>46</v>
      </c>
      <c r="I46" s="11">
        <v>20</v>
      </c>
      <c r="J46" s="12">
        <f>ROUNDDOWN(H46/I46,2)</f>
        <v>2.3</v>
      </c>
      <c r="K46" s="11">
        <v>8</v>
      </c>
      <c r="L46" s="15">
        <v>4</v>
      </c>
      <c r="N46">
        <v>8663</v>
      </c>
    </row>
    <row r="47" spans="2:14" ht="12.75" customHeight="1">
      <c r="B47" s="11">
        <v>2</v>
      </c>
      <c r="C47" s="14" t="str">
        <f>VLOOKUP(N47,'[1]LEDEN'!A:E,2,FALSE)</f>
        <v>VERMEULEN Johan</v>
      </c>
      <c r="D47" s="13"/>
      <c r="E47" s="13"/>
      <c r="F47" s="11">
        <v>0</v>
      </c>
      <c r="G47" s="11"/>
      <c r="H47" s="11">
        <v>47</v>
      </c>
      <c r="I47" s="11">
        <v>22</v>
      </c>
      <c r="J47" s="12">
        <f>ROUNDDOWN(H47/I47,2)</f>
        <v>2.13</v>
      </c>
      <c r="K47" s="11">
        <v>11</v>
      </c>
      <c r="L47" s="10"/>
      <c r="N47">
        <v>7010</v>
      </c>
    </row>
    <row r="48" spans="2:14" ht="12.75" customHeight="1">
      <c r="B48" s="11">
        <v>3</v>
      </c>
      <c r="C48" s="14" t="str">
        <f>VLOOKUP(N48,'[1]LEDEN'!A:E,2,FALSE)</f>
        <v>FLAMEE Kurt</v>
      </c>
      <c r="D48" s="13"/>
      <c r="E48" s="13"/>
      <c r="F48" s="11">
        <v>2</v>
      </c>
      <c r="G48" s="11"/>
      <c r="H48" s="11">
        <v>50</v>
      </c>
      <c r="I48" s="11">
        <v>15</v>
      </c>
      <c r="J48" s="12">
        <f>ROUNDDOWN(H48/I48,2)</f>
        <v>3.33</v>
      </c>
      <c r="K48" s="11">
        <v>22</v>
      </c>
      <c r="L48" s="10"/>
      <c r="N48">
        <v>6680</v>
      </c>
    </row>
    <row r="49" spans="2:12" ht="12.75" customHeight="1" hidden="1">
      <c r="B49" s="11">
        <v>4</v>
      </c>
      <c r="C49" s="14" t="e">
        <f>VLOOKUP(N49,'[1]LEDEN'!A:E,2,FALSE)</f>
        <v>#N/A</v>
      </c>
      <c r="D49" s="13"/>
      <c r="E49" s="13"/>
      <c r="F49" s="11"/>
      <c r="G49" s="11"/>
      <c r="H49" s="11"/>
      <c r="I49" s="11"/>
      <c r="J49" s="12" t="e">
        <f>ROUNDDOWN(H49/I49,2)</f>
        <v>#DIV/0!</v>
      </c>
      <c r="K49" s="11"/>
      <c r="L49" s="10"/>
    </row>
    <row r="50" spans="2:12" ht="12.75" customHeight="1" hidden="1">
      <c r="B50" s="11">
        <v>5</v>
      </c>
      <c r="C50" s="14" t="e">
        <f>VLOOKUP(N50,'[1]LEDEN'!A:E,2,FALSE)</f>
        <v>#N/A</v>
      </c>
      <c r="D50" s="13"/>
      <c r="E50" s="13"/>
      <c r="F50" s="11"/>
      <c r="G50" s="11"/>
      <c r="H50" s="11"/>
      <c r="I50" s="11"/>
      <c r="J50" s="12" t="e">
        <f>ROUNDDOWN(H50/I50,2)</f>
        <v>#DIV/0!</v>
      </c>
      <c r="K50" s="11"/>
      <c r="L50" s="10"/>
    </row>
    <row r="51" spans="1:12" ht="12.75">
      <c r="A51" s="7"/>
      <c r="B51" s="9"/>
      <c r="C51" s="8" t="s">
        <v>1</v>
      </c>
      <c r="D51" s="7"/>
      <c r="E51" s="7" t="s">
        <v>0</v>
      </c>
      <c r="F51" s="5">
        <f>SUM(F46:F50)</f>
        <v>2</v>
      </c>
      <c r="G51" s="5">
        <f>SUM(G46:G50)</f>
        <v>0</v>
      </c>
      <c r="H51" s="5">
        <f>SUM(H46:H50)</f>
        <v>143</v>
      </c>
      <c r="I51" s="5">
        <f>SUM(I46:I50)</f>
        <v>57</v>
      </c>
      <c r="J51" s="6">
        <f>ROUNDDOWN(H51/I51,2)</f>
        <v>2.5</v>
      </c>
      <c r="K51" s="5">
        <f>MAX(K46:K50)</f>
        <v>22</v>
      </c>
      <c r="L51" s="4"/>
    </row>
    <row r="52" ht="6" customHeight="1"/>
    <row r="53" spans="1:12" ht="6.75" customHeight="1" thickBot="1">
      <c r="A53" s="2"/>
      <c r="B53" s="3"/>
      <c r="C53" s="2"/>
      <c r="D53" s="2"/>
      <c r="E53" s="2"/>
      <c r="F53" s="2"/>
      <c r="G53" s="2"/>
      <c r="H53" s="3"/>
      <c r="I53" s="2"/>
      <c r="J53" s="2"/>
      <c r="K53" s="2"/>
      <c r="L53" s="2"/>
    </row>
  </sheetData>
  <sheetProtection/>
  <mergeCells count="7">
    <mergeCell ref="L20:L27"/>
    <mergeCell ref="L33:L40"/>
    <mergeCell ref="L46:L51"/>
    <mergeCell ref="C3:D3"/>
    <mergeCell ref="K3:M3"/>
    <mergeCell ref="F3:J3"/>
    <mergeCell ref="L9:L1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2013-01-06T17:57:33Z</dcterms:created>
  <dcterms:modified xsi:type="dcterms:W3CDTF">2013-01-06T17:58:25Z</dcterms:modified>
  <cp:category/>
  <cp:version/>
  <cp:contentType/>
  <cp:contentStatus/>
</cp:coreProperties>
</file>