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010"/>
  </bookViews>
  <sheets>
    <sheet name="gew2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C52" i="1" l="1"/>
  <c r="K47" i="1"/>
  <c r="I47" i="1"/>
  <c r="H47" i="1"/>
  <c r="J47" i="1" s="1"/>
  <c r="G47" i="1"/>
  <c r="F47" i="1"/>
  <c r="J46" i="1"/>
  <c r="C46" i="1"/>
  <c r="J45" i="1"/>
  <c r="C45" i="1"/>
  <c r="J44" i="1"/>
  <c r="C44" i="1"/>
  <c r="J43" i="1"/>
  <c r="C43" i="1"/>
  <c r="J42" i="1"/>
  <c r="C42" i="1"/>
  <c r="H39" i="1"/>
  <c r="G39" i="1"/>
  <c r="B39" i="1"/>
  <c r="K36" i="1"/>
  <c r="I36" i="1"/>
  <c r="H36" i="1"/>
  <c r="J36" i="1" s="1"/>
  <c r="G36" i="1"/>
  <c r="F36" i="1"/>
  <c r="J35" i="1"/>
  <c r="C35" i="1"/>
  <c r="J34" i="1"/>
  <c r="C34" i="1"/>
  <c r="J33" i="1"/>
  <c r="C33" i="1"/>
  <c r="J32" i="1"/>
  <c r="C32" i="1"/>
  <c r="J31" i="1"/>
  <c r="C31" i="1"/>
  <c r="H28" i="1"/>
  <c r="G28" i="1"/>
  <c r="B28" i="1"/>
  <c r="K25" i="1"/>
  <c r="I25" i="1"/>
  <c r="H25" i="1"/>
  <c r="J25" i="1" s="1"/>
  <c r="G25" i="1"/>
  <c r="F25" i="1"/>
  <c r="J24" i="1"/>
  <c r="C24" i="1"/>
  <c r="J23" i="1"/>
  <c r="C23" i="1"/>
  <c r="J22" i="1"/>
  <c r="C22" i="1"/>
  <c r="J21" i="1"/>
  <c r="C21" i="1"/>
  <c r="J20" i="1"/>
  <c r="C20" i="1"/>
  <c r="H17" i="1"/>
  <c r="G17" i="1"/>
  <c r="B17" i="1"/>
  <c r="K14" i="1"/>
  <c r="I14" i="1"/>
  <c r="J14" i="1" s="1"/>
  <c r="H14" i="1"/>
  <c r="G14" i="1"/>
  <c r="F14" i="1"/>
  <c r="J13" i="1"/>
  <c r="C13" i="1"/>
  <c r="J12" i="1"/>
  <c r="C12" i="1"/>
  <c r="J11" i="1"/>
  <c r="C11" i="1"/>
  <c r="J10" i="1"/>
  <c r="C10" i="1"/>
  <c r="J9" i="1"/>
  <c r="C9" i="1"/>
  <c r="H6" i="1"/>
  <c r="G6" i="1"/>
  <c r="B6" i="1"/>
</calcChain>
</file>

<file path=xl/sharedStrings.xml><?xml version="1.0" encoding="utf-8"?>
<sst xmlns="http://schemas.openxmlformats.org/spreadsheetml/2006/main" count="56" uniqueCount="24">
  <si>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</si>
  <si>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</si>
  <si>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</si>
  <si>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</si>
  <si>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2° KLASSE BANDSTOTEN</t>
  </si>
  <si>
    <t xml:space="preserve">        MATCH</t>
  </si>
  <si>
    <t>datum:</t>
  </si>
  <si>
    <t>Lokaal:</t>
  </si>
  <si>
    <t>BC KASTEELDREEF</t>
  </si>
  <si>
    <t xml:space="preserve">Speler: </t>
  </si>
  <si>
    <t>Club:</t>
  </si>
  <si>
    <t>P.M.</t>
  </si>
  <si>
    <t>Caram:</t>
  </si>
  <si>
    <t>Caram</t>
  </si>
  <si>
    <t>Beurten</t>
  </si>
  <si>
    <t>Gemiddelde</t>
  </si>
  <si>
    <t>Serie</t>
  </si>
  <si>
    <t>Pl.</t>
  </si>
  <si>
    <t>MG</t>
  </si>
  <si>
    <t>Totaal</t>
  </si>
  <si>
    <t>OG</t>
  </si>
  <si>
    <t>GSB</t>
  </si>
  <si>
    <t>ALBERT VERBEKEN</t>
  </si>
  <si>
    <t>BEIDE VLAANDEREN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</si>
</sst>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48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quotePrefix="1" applyFont="1" applyBorder="1"/>
    <xf numFmtId="0" fontId="9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gewestelijke%20finales%202013-2014/uitslag%20gewestfinales%20bandstoten%20%20MB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4"/>
      <sheetName val="distrf3"/>
      <sheetName val="distrf2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  <cell r="D48" t="str">
            <v>NS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  <cell r="D100" t="str">
            <v>NS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  <cell r="D101" t="str">
            <v>NS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  <cell r="D172" t="str">
            <v>NS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33858</v>
          </cell>
          <cell r="B174" t="str">
            <v>VANDEBULCKE Walter</v>
          </cell>
          <cell r="C174" t="str">
            <v>STER</v>
          </cell>
        </row>
        <row r="175">
          <cell r="A175">
            <v>173</v>
          </cell>
          <cell r="B175" t="str">
            <v>BOSTOEN Kris</v>
          </cell>
          <cell r="C175" t="str">
            <v>STER</v>
          </cell>
          <cell r="D175" t="str">
            <v>NS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  <cell r="D176" t="str">
            <v>NS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>
            <v>170</v>
          </cell>
          <cell r="B178" t="str">
            <v>ROSELEER Jelle</v>
          </cell>
          <cell r="C178" t="str">
            <v>STER</v>
          </cell>
          <cell r="D178" t="str">
            <v>NS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  <cell r="D205" t="str">
            <v>NS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  <cell r="D244" t="str">
            <v>NS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  <cell r="D321" t="str">
            <v>NS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  <cell r="D322" t="str">
            <v>NS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  <cell r="D381" t="str">
            <v>NS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  <cell r="D420" t="str">
            <v>NS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  <cell r="D421" t="str">
            <v>NS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  <cell r="D422" t="str">
            <v>NS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  <cell r="D456" t="str">
            <v>NS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  <cell r="D457" t="str">
            <v>NS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  <cell r="D462" t="str">
            <v>NS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  <cell r="D480" t="str">
            <v>NS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  <cell r="D491" t="str">
            <v>NS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  <cell r="D564" t="str">
            <v>NS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  <cell r="D613" t="str">
            <v>NS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  <cell r="D677" t="str">
            <v>NS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  <cell r="D700" t="str">
            <v>NS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  <cell r="D703" t="str">
            <v>NS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="75" workbookViewId="0">
      <selection activeCell="I58" sqref="I58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style="21" customWidth="1"/>
    <col min="7" max="7" width="8.140625" style="21" hidden="1" customWidth="1"/>
    <col min="8" max="8" width="8.140625" style="21" customWidth="1"/>
    <col min="9" max="9" width="7.28515625" style="21" customWidth="1"/>
    <col min="10" max="10" width="8.140625" style="21" customWidth="1"/>
    <col min="11" max="11" width="6.5703125" style="21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7"/>
      <c r="G2" s="7"/>
      <c r="H2" s="7"/>
      <c r="I2" s="7"/>
      <c r="J2" s="7"/>
      <c r="K2" s="7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41700</v>
      </c>
      <c r="D3" s="11"/>
      <c r="E3" s="12" t="s">
        <v>7</v>
      </c>
      <c r="F3" s="13" t="s">
        <v>8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8"/>
      <c r="G4" s="18"/>
      <c r="H4" s="18"/>
      <c r="I4" s="18"/>
      <c r="J4" s="18"/>
      <c r="K4" s="18"/>
      <c r="L4" s="19"/>
      <c r="M4" s="20"/>
    </row>
    <row r="5" spans="1:14" ht="5.25" customHeight="1" x14ac:dyDescent="0.2"/>
    <row r="6" spans="1:14" x14ac:dyDescent="0.2">
      <c r="A6" s="22" t="s">
        <v>9</v>
      </c>
      <c r="B6" s="23" t="str">
        <f>VLOOKUP(L6,[1]LEDEN!A$1:E$65536,2,FALSE)</f>
        <v>VERSPEELT Filip</v>
      </c>
      <c r="C6" s="22"/>
      <c r="D6" s="22"/>
      <c r="E6" s="22"/>
      <c r="F6" s="24" t="s">
        <v>10</v>
      </c>
      <c r="G6" s="25" t="str">
        <f>VLOOKUP(L6,[1]LEDEN!A$1:E$65536,3,FALSE)</f>
        <v>KAS</v>
      </c>
      <c r="H6" s="25" t="str">
        <f>VLOOKUP(L6,[1]LEDEN!A$1:E$65536,3,FALSE)</f>
        <v>KAS</v>
      </c>
      <c r="I6" s="24"/>
      <c r="J6" s="24"/>
      <c r="K6" s="24"/>
      <c r="L6" s="26">
        <v>4530</v>
      </c>
    </row>
    <row r="7" spans="1:14" ht="6" customHeight="1" x14ac:dyDescent="0.2"/>
    <row r="8" spans="1:14" x14ac:dyDescent="0.2">
      <c r="F8" s="27" t="s">
        <v>11</v>
      </c>
      <c r="G8" s="27" t="s">
        <v>12</v>
      </c>
      <c r="H8" s="27" t="s">
        <v>13</v>
      </c>
      <c r="I8" s="27" t="s">
        <v>14</v>
      </c>
      <c r="J8" s="28" t="s">
        <v>15</v>
      </c>
      <c r="K8" s="27" t="s">
        <v>16</v>
      </c>
      <c r="L8" s="27" t="s">
        <v>17</v>
      </c>
    </row>
    <row r="9" spans="1:14" ht="15" customHeight="1" x14ac:dyDescent="0.2">
      <c r="B9" s="29">
        <v>1</v>
      </c>
      <c r="C9" s="30" t="str">
        <f>VLOOKUP(N9,[1]LEDEN!A$1:E$65536,2,FALSE)</f>
        <v>DE BAERE Eddy</v>
      </c>
      <c r="D9" s="31"/>
      <c r="E9" s="31"/>
      <c r="F9" s="29">
        <v>2</v>
      </c>
      <c r="G9" s="29"/>
      <c r="H9" s="29">
        <v>55</v>
      </c>
      <c r="I9" s="29">
        <v>30</v>
      </c>
      <c r="J9" s="32">
        <f t="shared" ref="J9:J14" si="0">ROUNDDOWN(H9/I9,2)</f>
        <v>1.83</v>
      </c>
      <c r="K9" s="29">
        <v>7</v>
      </c>
      <c r="L9" s="33">
        <v>1</v>
      </c>
      <c r="N9">
        <v>4071</v>
      </c>
    </row>
    <row r="10" spans="1:14" ht="15" customHeight="1" x14ac:dyDescent="0.2">
      <c r="B10" s="29">
        <v>2</v>
      </c>
      <c r="C10" s="30" t="str">
        <f>VLOOKUP(N10,[1]LEDEN!A$1:E$65536,2,FALSE)</f>
        <v>THOMAS Peter</v>
      </c>
      <c r="D10" s="31"/>
      <c r="E10" s="31"/>
      <c r="F10" s="29">
        <v>0</v>
      </c>
      <c r="G10" s="29"/>
      <c r="H10" s="29">
        <v>45</v>
      </c>
      <c r="I10" s="29">
        <v>21</v>
      </c>
      <c r="J10" s="32">
        <f t="shared" si="0"/>
        <v>2.14</v>
      </c>
      <c r="K10" s="29">
        <v>5</v>
      </c>
      <c r="L10" s="34"/>
      <c r="N10">
        <v>4267</v>
      </c>
    </row>
    <row r="11" spans="1:14" ht="15" customHeight="1" x14ac:dyDescent="0.2">
      <c r="B11" s="29">
        <v>3</v>
      </c>
      <c r="C11" s="30" t="str">
        <f>VLOOKUP(N11,[1]LEDEN!A$1:E$65536,2,FALSE)</f>
        <v>BAETENS Mark</v>
      </c>
      <c r="D11" s="31"/>
      <c r="E11" s="31"/>
      <c r="F11" s="29">
        <v>2</v>
      </c>
      <c r="G11" s="29"/>
      <c r="H11" s="29">
        <v>55</v>
      </c>
      <c r="I11" s="29">
        <v>13</v>
      </c>
      <c r="J11" s="32">
        <f t="shared" si="0"/>
        <v>4.2300000000000004</v>
      </c>
      <c r="K11" s="29">
        <v>8</v>
      </c>
      <c r="L11" s="34"/>
      <c r="N11">
        <v>4942</v>
      </c>
    </row>
    <row r="12" spans="1:14" ht="15" hidden="1" customHeight="1" x14ac:dyDescent="0.2">
      <c r="B12" s="29">
        <v>4</v>
      </c>
      <c r="C12" s="30" t="e">
        <f>VLOOKUP(N12,[1]LEDEN!A$1:E$65536,2,FALSE)</f>
        <v>#N/A</v>
      </c>
      <c r="D12" s="31"/>
      <c r="E12" s="31"/>
      <c r="F12" s="29"/>
      <c r="G12" s="29"/>
      <c r="H12" s="29"/>
      <c r="I12" s="29"/>
      <c r="J12" s="32" t="e">
        <f t="shared" si="0"/>
        <v>#DIV/0!</v>
      </c>
      <c r="K12" s="29"/>
      <c r="L12" s="34"/>
    </row>
    <row r="13" spans="1:14" ht="15" hidden="1" customHeight="1" x14ac:dyDescent="0.2">
      <c r="B13" s="29">
        <v>5</v>
      </c>
      <c r="C13" s="30" t="e">
        <f>VLOOKUP(N13,[1]LEDEN!A$1:E$65536,2,FALSE)</f>
        <v>#N/A</v>
      </c>
      <c r="D13" s="31"/>
      <c r="E13" s="31"/>
      <c r="F13" s="29"/>
      <c r="G13" s="29"/>
      <c r="H13" s="29"/>
      <c r="I13" s="29"/>
      <c r="J13" s="32" t="e">
        <f t="shared" si="0"/>
        <v>#DIV/0!</v>
      </c>
      <c r="K13" s="29"/>
      <c r="L13" s="34"/>
    </row>
    <row r="14" spans="1:14" ht="15" customHeight="1" x14ac:dyDescent="0.2">
      <c r="A14" s="35"/>
      <c r="B14" s="36"/>
      <c r="C14" s="35" t="s">
        <v>18</v>
      </c>
      <c r="D14" s="35"/>
      <c r="E14" s="35" t="s">
        <v>19</v>
      </c>
      <c r="F14" s="37">
        <f>SUM(F9:F13)</f>
        <v>4</v>
      </c>
      <c r="G14" s="37">
        <f>SUM(G9:G13)</f>
        <v>0</v>
      </c>
      <c r="H14" s="37">
        <f>SUM(H9:H13)</f>
        <v>155</v>
      </c>
      <c r="I14" s="37">
        <f>SUM(I9:I13)</f>
        <v>64</v>
      </c>
      <c r="J14" s="38">
        <f t="shared" si="0"/>
        <v>2.42</v>
      </c>
      <c r="K14" s="37">
        <f>MAX(K9:K13)</f>
        <v>8</v>
      </c>
      <c r="L14" s="39"/>
      <c r="N14" s="40"/>
    </row>
    <row r="15" spans="1:14" ht="8.25" customHeight="1" thickBot="1" x14ac:dyDescent="0.25">
      <c r="A15" s="41"/>
      <c r="B15" s="42"/>
      <c r="C15" s="41"/>
      <c r="D15" s="41"/>
      <c r="E15" s="41"/>
      <c r="F15" s="42"/>
      <c r="G15" s="42"/>
      <c r="H15" s="42"/>
      <c r="I15" s="42"/>
      <c r="J15" s="42"/>
      <c r="K15" s="42"/>
      <c r="L15" s="41"/>
    </row>
    <row r="16" spans="1:14" ht="7.5" customHeight="1" x14ac:dyDescent="0.2"/>
    <row r="17" spans="1:14" x14ac:dyDescent="0.2">
      <c r="A17" s="22" t="s">
        <v>9</v>
      </c>
      <c r="B17" s="23" t="str">
        <f>VLOOKUP(L17,[1]LEDEN!A$1:E$65536,2,FALSE)</f>
        <v>BAETENS Mark</v>
      </c>
      <c r="C17" s="22"/>
      <c r="D17" s="22"/>
      <c r="E17" s="22"/>
      <c r="F17" s="24" t="s">
        <v>10</v>
      </c>
      <c r="G17" s="25" t="str">
        <f>VLOOKUP(L17,[1]LEDEN!A$1:E$65536,3,FALSE)</f>
        <v>BvG</v>
      </c>
      <c r="H17" s="25" t="str">
        <f>VLOOKUP(L17,[1]LEDEN!A$1:E$65536,3,FALSE)</f>
        <v>BvG</v>
      </c>
      <c r="I17" s="24"/>
      <c r="J17" s="24"/>
      <c r="K17" s="24"/>
      <c r="L17" s="26">
        <v>4942</v>
      </c>
    </row>
    <row r="18" spans="1:14" ht="6" customHeight="1" x14ac:dyDescent="0.2"/>
    <row r="19" spans="1:14" x14ac:dyDescent="0.2">
      <c r="F19" s="27" t="s">
        <v>11</v>
      </c>
      <c r="G19" s="27" t="s">
        <v>12</v>
      </c>
      <c r="H19" s="27" t="s">
        <v>13</v>
      </c>
      <c r="I19" s="27" t="s">
        <v>14</v>
      </c>
      <c r="J19" s="28" t="s">
        <v>15</v>
      </c>
      <c r="K19" s="27" t="s">
        <v>16</v>
      </c>
      <c r="L19" s="27" t="s">
        <v>17</v>
      </c>
    </row>
    <row r="20" spans="1:14" x14ac:dyDescent="0.2">
      <c r="B20" s="29">
        <v>1</v>
      </c>
      <c r="C20" s="30" t="str">
        <f>VLOOKUP(N20,[1]LEDEN!A$1:E$65536,2,FALSE)</f>
        <v>THOMAS Peter</v>
      </c>
      <c r="D20" s="31"/>
      <c r="E20" s="31"/>
      <c r="F20" s="29">
        <v>2</v>
      </c>
      <c r="G20" s="29"/>
      <c r="H20" s="29">
        <v>55</v>
      </c>
      <c r="I20" s="29">
        <v>20</v>
      </c>
      <c r="J20" s="32">
        <f t="shared" ref="J20:J25" si="1">ROUNDDOWN(H20/I20,2)</f>
        <v>2.75</v>
      </c>
      <c r="K20" s="29">
        <v>13</v>
      </c>
      <c r="L20" s="33">
        <v>2</v>
      </c>
      <c r="N20">
        <v>4267</v>
      </c>
    </row>
    <row r="21" spans="1:14" ht="12.75" customHeight="1" x14ac:dyDescent="0.2">
      <c r="B21" s="29">
        <v>2</v>
      </c>
      <c r="C21" s="30" t="str">
        <f>VLOOKUP(N21,[1]LEDEN!A$1:E$65536,2,FALSE)</f>
        <v>DE BAERE Eddy</v>
      </c>
      <c r="D21" s="31"/>
      <c r="E21" s="31"/>
      <c r="F21" s="29">
        <v>2</v>
      </c>
      <c r="G21" s="29"/>
      <c r="H21" s="29">
        <v>55</v>
      </c>
      <c r="I21" s="29">
        <v>34</v>
      </c>
      <c r="J21" s="32">
        <f t="shared" si="1"/>
        <v>1.61</v>
      </c>
      <c r="K21" s="29">
        <v>6</v>
      </c>
      <c r="L21" s="34"/>
      <c r="N21">
        <v>4071</v>
      </c>
    </row>
    <row r="22" spans="1:14" ht="12.75" customHeight="1" x14ac:dyDescent="0.2">
      <c r="B22" s="29">
        <v>3</v>
      </c>
      <c r="C22" s="30" t="str">
        <f>VLOOKUP(N22,[1]LEDEN!A$1:E$65536,2,FALSE)</f>
        <v>VERSPEELT Filip</v>
      </c>
      <c r="D22" s="31"/>
      <c r="E22" s="31"/>
      <c r="F22" s="29">
        <v>0</v>
      </c>
      <c r="G22" s="29"/>
      <c r="H22" s="29">
        <v>25</v>
      </c>
      <c r="I22" s="29">
        <v>13</v>
      </c>
      <c r="J22" s="32">
        <f t="shared" si="1"/>
        <v>1.92</v>
      </c>
      <c r="K22" s="29">
        <v>18</v>
      </c>
      <c r="L22" s="34"/>
      <c r="N22">
        <v>4530</v>
      </c>
    </row>
    <row r="23" spans="1:14" ht="12.75" hidden="1" customHeight="1" x14ac:dyDescent="0.2">
      <c r="B23" s="29"/>
      <c r="C23" s="30" t="e">
        <f>VLOOKUP(N23,[1]LEDEN!A$1:E$65536,2,FALSE)</f>
        <v>#N/A</v>
      </c>
      <c r="D23" s="31"/>
      <c r="E23" s="31"/>
      <c r="F23" s="29"/>
      <c r="G23" s="29"/>
      <c r="H23" s="29"/>
      <c r="I23" s="29"/>
      <c r="J23" s="32" t="e">
        <f t="shared" si="1"/>
        <v>#DIV/0!</v>
      </c>
      <c r="K23" s="29"/>
      <c r="L23" s="34"/>
    </row>
    <row r="24" spans="1:14" ht="12.75" hidden="1" customHeight="1" x14ac:dyDescent="0.2">
      <c r="B24" s="29"/>
      <c r="C24" s="30" t="e">
        <f>VLOOKUP(N24,[1]LEDEN!A$1:E$65536,2,FALSE)</f>
        <v>#N/A</v>
      </c>
      <c r="D24" s="31"/>
      <c r="E24" s="31"/>
      <c r="F24" s="29"/>
      <c r="G24" s="29"/>
      <c r="H24" s="29"/>
      <c r="I24" s="29"/>
      <c r="J24" s="32" t="e">
        <f t="shared" si="1"/>
        <v>#DIV/0!</v>
      </c>
      <c r="K24" s="29"/>
      <c r="L24" s="34"/>
    </row>
    <row r="25" spans="1:14" x14ac:dyDescent="0.2">
      <c r="A25" s="35"/>
      <c r="B25" s="36"/>
      <c r="C25" s="35" t="s">
        <v>20</v>
      </c>
      <c r="D25" s="35"/>
      <c r="E25" s="35" t="s">
        <v>19</v>
      </c>
      <c r="F25" s="37">
        <f>SUM(F20:F24)</f>
        <v>4</v>
      </c>
      <c r="G25" s="37">
        <f>SUM(G20:G24)</f>
        <v>0</v>
      </c>
      <c r="H25" s="37">
        <f>SUM(H20:H24)</f>
        <v>135</v>
      </c>
      <c r="I25" s="37">
        <f>SUM(I20:I24)</f>
        <v>67</v>
      </c>
      <c r="J25" s="38">
        <f t="shared" si="1"/>
        <v>2.0099999999999998</v>
      </c>
      <c r="K25" s="37">
        <f>MAX(K20:K24)</f>
        <v>18</v>
      </c>
      <c r="L25" s="39"/>
    </row>
    <row r="26" spans="1:14" ht="7.5" customHeight="1" thickBot="1" x14ac:dyDescent="0.25">
      <c r="A26" s="41"/>
      <c r="B26" s="42"/>
      <c r="C26" s="41"/>
      <c r="D26" s="41"/>
      <c r="E26" s="41"/>
      <c r="F26" s="42"/>
      <c r="G26" s="42"/>
      <c r="H26" s="42"/>
      <c r="I26" s="42"/>
      <c r="J26" s="42"/>
      <c r="K26" s="42"/>
      <c r="L26" s="41"/>
    </row>
    <row r="27" spans="1:14" ht="3.75" customHeight="1" x14ac:dyDescent="0.2"/>
    <row r="28" spans="1:14" x14ac:dyDescent="0.2">
      <c r="A28" s="22" t="s">
        <v>9</v>
      </c>
      <c r="B28" s="23" t="str">
        <f>VLOOKUP(L28,[1]LEDEN!A$1:E$65536,2,FALSE)</f>
        <v>DE BAERE Eddy</v>
      </c>
      <c r="C28" s="22"/>
      <c r="D28" s="22"/>
      <c r="E28" s="22"/>
      <c r="F28" s="24" t="s">
        <v>10</v>
      </c>
      <c r="G28" s="25" t="str">
        <f>VLOOKUP(L28,[1]LEDEN!A$1:E$65536,3,FALSE)</f>
        <v>K.BIGI</v>
      </c>
      <c r="H28" s="25" t="str">
        <f>VLOOKUP(L28,[1]LEDEN!A$1:E$65536,3,FALSE)</f>
        <v>K.BIGI</v>
      </c>
      <c r="I28" s="24"/>
      <c r="J28" s="24"/>
      <c r="K28" s="24"/>
      <c r="L28" s="26">
        <v>4071</v>
      </c>
    </row>
    <row r="29" spans="1:14" ht="7.5" customHeight="1" x14ac:dyDescent="0.2"/>
    <row r="30" spans="1:14" x14ac:dyDescent="0.2">
      <c r="F30" s="27" t="s">
        <v>11</v>
      </c>
      <c r="G30" s="27" t="s">
        <v>12</v>
      </c>
      <c r="H30" s="27" t="s">
        <v>13</v>
      </c>
      <c r="I30" s="27" t="s">
        <v>14</v>
      </c>
      <c r="J30" s="28" t="s">
        <v>15</v>
      </c>
      <c r="K30" s="27" t="s">
        <v>16</v>
      </c>
      <c r="L30" s="27" t="s">
        <v>17</v>
      </c>
    </row>
    <row r="31" spans="1:14" x14ac:dyDescent="0.2">
      <c r="B31" s="29">
        <v>1</v>
      </c>
      <c r="C31" s="30" t="str">
        <f>VLOOKUP(N31,[1]LEDEN!A$1:E$65536,2,FALSE)</f>
        <v>VERSPEELT Filip</v>
      </c>
      <c r="D31" s="31"/>
      <c r="E31" s="31"/>
      <c r="F31" s="29">
        <v>0</v>
      </c>
      <c r="G31" s="29"/>
      <c r="H31" s="29">
        <v>43</v>
      </c>
      <c r="I31" s="29">
        <v>30</v>
      </c>
      <c r="J31" s="32">
        <f t="shared" ref="J31:J36" si="2">ROUNDDOWN(H31/I31,2)</f>
        <v>1.43</v>
      </c>
      <c r="K31" s="29">
        <v>7</v>
      </c>
      <c r="L31" s="33">
        <v>3</v>
      </c>
      <c r="N31">
        <v>4530</v>
      </c>
    </row>
    <row r="32" spans="1:14" ht="12.75" customHeight="1" x14ac:dyDescent="0.2">
      <c r="B32" s="29">
        <v>2</v>
      </c>
      <c r="C32" s="30" t="str">
        <f>VLOOKUP(N32,[1]LEDEN!A$1:E$65536,2,FALSE)</f>
        <v>BAETENS Mark</v>
      </c>
      <c r="D32" s="31"/>
      <c r="E32" s="31"/>
      <c r="F32" s="29">
        <v>0</v>
      </c>
      <c r="G32" s="29"/>
      <c r="H32" s="29">
        <v>53</v>
      </c>
      <c r="I32" s="29">
        <v>34</v>
      </c>
      <c r="J32" s="32">
        <f t="shared" si="2"/>
        <v>1.55</v>
      </c>
      <c r="K32" s="29">
        <v>16</v>
      </c>
      <c r="L32" s="34"/>
      <c r="N32">
        <v>4942</v>
      </c>
    </row>
    <row r="33" spans="1:14" ht="12.75" customHeight="1" x14ac:dyDescent="0.2">
      <c r="B33" s="29">
        <v>3</v>
      </c>
      <c r="C33" s="30" t="str">
        <f>VLOOKUP(N33,[1]LEDEN!A$1:E$65536,2,FALSE)</f>
        <v>THOMAS Peter</v>
      </c>
      <c r="D33" s="31"/>
      <c r="E33" s="31"/>
      <c r="F33" s="29">
        <v>2</v>
      </c>
      <c r="G33" s="29"/>
      <c r="H33" s="29">
        <v>55</v>
      </c>
      <c r="I33" s="29">
        <v>22</v>
      </c>
      <c r="J33" s="32">
        <f t="shared" si="2"/>
        <v>2.5</v>
      </c>
      <c r="K33" s="29">
        <v>12</v>
      </c>
      <c r="L33" s="34"/>
      <c r="N33">
        <v>4267</v>
      </c>
    </row>
    <row r="34" spans="1:14" ht="12.75" hidden="1" customHeight="1" x14ac:dyDescent="0.2">
      <c r="B34" s="29">
        <v>4</v>
      </c>
      <c r="C34" s="30" t="e">
        <f>VLOOKUP(N34,[1]LEDEN!A$1:E$65536,2,FALSE)</f>
        <v>#N/A</v>
      </c>
      <c r="D34" s="31"/>
      <c r="E34" s="31"/>
      <c r="F34" s="29"/>
      <c r="G34" s="29"/>
      <c r="H34" s="29"/>
      <c r="I34" s="29"/>
      <c r="J34" s="32" t="e">
        <f t="shared" si="2"/>
        <v>#DIV/0!</v>
      </c>
      <c r="K34" s="29"/>
      <c r="L34" s="34"/>
    </row>
    <row r="35" spans="1:14" ht="12.75" hidden="1" customHeight="1" x14ac:dyDescent="0.2">
      <c r="B35" s="29">
        <v>5</v>
      </c>
      <c r="C35" s="30" t="e">
        <f>VLOOKUP(N35,[1]LEDEN!A$1:E$65536,2,FALSE)</f>
        <v>#N/A</v>
      </c>
      <c r="D35" s="31"/>
      <c r="E35" s="31"/>
      <c r="F35" s="29"/>
      <c r="G35" s="29"/>
      <c r="H35" s="29"/>
      <c r="I35" s="29"/>
      <c r="J35" s="32" t="e">
        <f t="shared" si="2"/>
        <v>#DIV/0!</v>
      </c>
      <c r="K35" s="29"/>
      <c r="L35" s="34"/>
    </row>
    <row r="36" spans="1:14" x14ac:dyDescent="0.2">
      <c r="A36" s="35"/>
      <c r="B36" s="36"/>
      <c r="C36" s="35" t="s">
        <v>20</v>
      </c>
      <c r="D36" s="35"/>
      <c r="E36" s="35" t="s">
        <v>19</v>
      </c>
      <c r="F36" s="37">
        <f>SUM(F31:F35)</f>
        <v>2</v>
      </c>
      <c r="G36" s="37">
        <f>SUM(G31:G35)</f>
        <v>0</v>
      </c>
      <c r="H36" s="37">
        <f>SUM(H31:H35)</f>
        <v>151</v>
      </c>
      <c r="I36" s="37">
        <f>SUM(I31:I35)</f>
        <v>86</v>
      </c>
      <c r="J36" s="38">
        <f t="shared" si="2"/>
        <v>1.75</v>
      </c>
      <c r="K36" s="37">
        <f>MAX(K31:K35)</f>
        <v>16</v>
      </c>
      <c r="L36" s="39"/>
    </row>
    <row r="37" spans="1:14" ht="6.75" customHeight="1" thickBot="1" x14ac:dyDescent="0.25">
      <c r="A37" s="41"/>
      <c r="B37" s="42"/>
      <c r="C37" s="41"/>
      <c r="D37" s="41"/>
      <c r="E37" s="41"/>
      <c r="F37" s="42"/>
      <c r="G37" s="42"/>
      <c r="H37" s="42"/>
      <c r="I37" s="42"/>
      <c r="J37" s="42"/>
      <c r="K37" s="42"/>
      <c r="L37" s="41"/>
    </row>
    <row r="38" spans="1:14" ht="6" customHeight="1" x14ac:dyDescent="0.2"/>
    <row r="39" spans="1:14" ht="13.5" customHeight="1" x14ac:dyDescent="0.2">
      <c r="A39" s="22" t="s">
        <v>9</v>
      </c>
      <c r="B39" s="23" t="str">
        <f>VLOOKUP(L39,[1]LEDEN!A$1:E$65536,2,FALSE)</f>
        <v>THOMAS Peter</v>
      </c>
      <c r="C39" s="22"/>
      <c r="D39" s="22"/>
      <c r="E39" s="22"/>
      <c r="F39" s="24" t="s">
        <v>10</v>
      </c>
      <c r="G39" s="25" t="str">
        <f>VLOOKUP(L39,[1]LEDEN!A$1:E$65536,3,FALSE)</f>
        <v>K.Br</v>
      </c>
      <c r="H39" s="25" t="str">
        <f>VLOOKUP(L39,[1]LEDEN!A$1:E$65536,3,FALSE)</f>
        <v>K.Br</v>
      </c>
      <c r="I39" s="24"/>
      <c r="J39" s="24"/>
      <c r="K39" s="24"/>
      <c r="L39" s="26">
        <v>4267</v>
      </c>
    </row>
    <row r="41" spans="1:14" x14ac:dyDescent="0.2">
      <c r="F41" s="27" t="s">
        <v>11</v>
      </c>
      <c r="G41" s="27" t="s">
        <v>12</v>
      </c>
      <c r="H41" s="27" t="s">
        <v>13</v>
      </c>
      <c r="I41" s="27" t="s">
        <v>14</v>
      </c>
      <c r="J41" s="28" t="s">
        <v>15</v>
      </c>
      <c r="K41" s="27" t="s">
        <v>16</v>
      </c>
      <c r="L41" s="27" t="s">
        <v>17</v>
      </c>
    </row>
    <row r="42" spans="1:14" x14ac:dyDescent="0.2">
      <c r="B42" s="29">
        <v>1</v>
      </c>
      <c r="C42" s="30" t="str">
        <f>VLOOKUP(N42,[1]LEDEN!A$1:E$65536,2,FALSE)</f>
        <v>BAETENS Mark</v>
      </c>
      <c r="D42" s="31"/>
      <c r="E42" s="31"/>
      <c r="F42" s="29">
        <v>0</v>
      </c>
      <c r="G42" s="29"/>
      <c r="H42" s="29">
        <v>30</v>
      </c>
      <c r="I42" s="29">
        <v>20</v>
      </c>
      <c r="J42" s="32">
        <f t="shared" ref="J42:J47" si="3">ROUNDDOWN(H42/I42,2)</f>
        <v>1.5</v>
      </c>
      <c r="K42" s="29">
        <v>7</v>
      </c>
      <c r="L42" s="33">
        <v>4</v>
      </c>
      <c r="N42">
        <v>4942</v>
      </c>
    </row>
    <row r="43" spans="1:14" ht="12.75" customHeight="1" x14ac:dyDescent="0.2">
      <c r="B43" s="29">
        <v>2</v>
      </c>
      <c r="C43" s="30" t="str">
        <f>VLOOKUP(N43,[1]LEDEN!A$1:E$65536,2,FALSE)</f>
        <v>VERSPEELT Filip</v>
      </c>
      <c r="D43" s="31"/>
      <c r="E43" s="31"/>
      <c r="F43" s="29">
        <v>2</v>
      </c>
      <c r="G43" s="29"/>
      <c r="H43" s="29">
        <v>55</v>
      </c>
      <c r="I43" s="29">
        <v>21</v>
      </c>
      <c r="J43" s="32">
        <f t="shared" si="3"/>
        <v>2.61</v>
      </c>
      <c r="K43" s="29">
        <v>14</v>
      </c>
      <c r="L43" s="34"/>
      <c r="N43">
        <v>4530</v>
      </c>
    </row>
    <row r="44" spans="1:14" ht="12.75" customHeight="1" x14ac:dyDescent="0.2">
      <c r="B44" s="29">
        <v>3</v>
      </c>
      <c r="C44" s="30" t="str">
        <f>VLOOKUP(N44,[1]LEDEN!A$1:E$65536,2,FALSE)</f>
        <v>DE BAERE Eddy</v>
      </c>
      <c r="D44" s="31"/>
      <c r="E44" s="31"/>
      <c r="F44" s="29">
        <v>0</v>
      </c>
      <c r="G44" s="29"/>
      <c r="H44" s="29">
        <v>16</v>
      </c>
      <c r="I44" s="29">
        <v>22</v>
      </c>
      <c r="J44" s="32">
        <f t="shared" si="3"/>
        <v>0.72</v>
      </c>
      <c r="K44" s="29">
        <v>4</v>
      </c>
      <c r="L44" s="34"/>
      <c r="N44">
        <v>4071</v>
      </c>
    </row>
    <row r="45" spans="1:14" ht="12.75" hidden="1" customHeight="1" x14ac:dyDescent="0.2">
      <c r="B45" s="29">
        <v>4</v>
      </c>
      <c r="C45" s="30" t="e">
        <f>VLOOKUP(M45,[1]LEDEN!A$1:E$65536,2,FALSE)</f>
        <v>#N/A</v>
      </c>
      <c r="D45" s="31"/>
      <c r="E45" s="31"/>
      <c r="F45" s="29"/>
      <c r="G45" s="29"/>
      <c r="H45" s="29"/>
      <c r="I45" s="29"/>
      <c r="J45" s="32" t="e">
        <f t="shared" si="3"/>
        <v>#DIV/0!</v>
      </c>
      <c r="K45" s="29"/>
      <c r="L45" s="34"/>
    </row>
    <row r="46" spans="1:14" ht="12.75" hidden="1" customHeight="1" x14ac:dyDescent="0.2">
      <c r="B46" s="29">
        <v>5</v>
      </c>
      <c r="C46" s="30" t="e">
        <f>VLOOKUP(M46,[1]LEDEN!A$1:E$65536,2,FALSE)</f>
        <v>#N/A</v>
      </c>
      <c r="D46" s="31"/>
      <c r="E46" s="31"/>
      <c r="F46" s="29"/>
      <c r="G46" s="29"/>
      <c r="H46" s="29"/>
      <c r="I46" s="29"/>
      <c r="J46" s="32" t="e">
        <f t="shared" si="3"/>
        <v>#DIV/0!</v>
      </c>
      <c r="K46" s="29"/>
      <c r="L46" s="34"/>
    </row>
    <row r="47" spans="1:14" x14ac:dyDescent="0.2">
      <c r="A47" s="35"/>
      <c r="B47" s="36"/>
      <c r="C47" s="35" t="s">
        <v>20</v>
      </c>
      <c r="D47" s="35"/>
      <c r="E47" s="35" t="s">
        <v>19</v>
      </c>
      <c r="F47" s="37">
        <f>SUM(F42:F46)</f>
        <v>2</v>
      </c>
      <c r="G47" s="37">
        <f>SUM(G42:G46)</f>
        <v>0</v>
      </c>
      <c r="H47" s="37">
        <f>SUM(H42:H46)</f>
        <v>101</v>
      </c>
      <c r="I47" s="37">
        <f>SUM(I42:I46)</f>
        <v>63</v>
      </c>
      <c r="J47" s="38">
        <f t="shared" si="3"/>
        <v>1.6</v>
      </c>
      <c r="K47" s="37">
        <f>MAX(K42:K46)</f>
        <v>14</v>
      </c>
      <c r="L47" s="39"/>
    </row>
    <row r="48" spans="1:14" ht="4.5" customHeight="1" thickBot="1" x14ac:dyDescent="0.25">
      <c r="A48" s="41"/>
      <c r="B48" s="42"/>
      <c r="C48" s="41"/>
      <c r="D48" s="41"/>
      <c r="E48" s="41"/>
      <c r="F48" s="42"/>
      <c r="G48" s="42"/>
      <c r="H48" s="42"/>
      <c r="I48" s="42"/>
      <c r="J48" s="42"/>
      <c r="K48" s="42"/>
      <c r="L48" s="41"/>
    </row>
    <row r="49" spans="1:13" ht="6" customHeight="1" x14ac:dyDescent="0.2"/>
    <row r="50" spans="1:13" ht="6.75" customHeight="1" thickBot="1" x14ac:dyDescent="0.25">
      <c r="A50" s="41"/>
      <c r="B50" s="42"/>
      <c r="C50" s="41"/>
      <c r="D50" s="41"/>
      <c r="E50" s="41"/>
      <c r="F50" s="42"/>
      <c r="G50" s="42"/>
      <c r="H50" s="42"/>
      <c r="I50" s="42"/>
      <c r="J50" s="42"/>
      <c r="K50" s="42"/>
      <c r="L50" s="41"/>
    </row>
    <row r="52" spans="1:13" ht="15.75" x14ac:dyDescent="0.25">
      <c r="C52" s="43">
        <f ca="1">TODAY()</f>
        <v>41700</v>
      </c>
      <c r="D52" s="44"/>
      <c r="I52" s="45" t="s">
        <v>21</v>
      </c>
      <c r="J52" s="46" t="s">
        <v>22</v>
      </c>
      <c r="K52" s="46"/>
      <c r="L52" s="46"/>
      <c r="M52" s="46"/>
    </row>
    <row r="53" spans="1:13" x14ac:dyDescent="0.2">
      <c r="J53" s="47" t="s">
        <v>23</v>
      </c>
    </row>
  </sheetData>
  <sheetCalcPr fullCalcOnLoad="1"/>
  <mergeCells count="8">
    <mergeCell ref="C52:D52"/>
    <mergeCell ref="J52:M52"/>
    <mergeCell ref="C3:D3"/>
    <mergeCell ref="K3:M3"/>
    <mergeCell ref="L9:L14"/>
    <mergeCell ref="L20:L25"/>
    <mergeCell ref="L31:L36"/>
    <mergeCell ref="L42:L47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gew2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2014-03-02T20:22:15Z</dcterms:created>
  <dcterms:modified xsi:type="dcterms:W3CDTF">2014-03-02T20:23:26Z</dcterms:modified>
</cp:coreProperties>
</file>