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ewf2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6" i="1" l="1"/>
  <c r="I56" i="1"/>
  <c r="H56" i="1"/>
  <c r="J56" i="1" s="1"/>
  <c r="G56" i="1"/>
  <c r="F56" i="1"/>
  <c r="J55" i="1"/>
  <c r="C55" i="1"/>
  <c r="J54" i="1"/>
  <c r="C54" i="1"/>
  <c r="J53" i="1"/>
  <c r="C53" i="1"/>
  <c r="J52" i="1"/>
  <c r="C52" i="1"/>
  <c r="H49" i="1"/>
  <c r="G49" i="1"/>
  <c r="B49" i="1"/>
  <c r="K46" i="1"/>
  <c r="I46" i="1"/>
  <c r="J46" i="1" s="1"/>
  <c r="H46" i="1"/>
  <c r="G46" i="1"/>
  <c r="F46" i="1"/>
  <c r="J45" i="1"/>
  <c r="C45" i="1"/>
  <c r="J44" i="1"/>
  <c r="C44" i="1"/>
  <c r="J43" i="1"/>
  <c r="C43" i="1"/>
  <c r="J42" i="1"/>
  <c r="C42" i="1"/>
  <c r="H39" i="1"/>
  <c r="G39" i="1"/>
  <c r="B39" i="1"/>
  <c r="K36" i="1"/>
  <c r="J36" i="1"/>
  <c r="I36" i="1"/>
  <c r="H36" i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G25" i="1"/>
  <c r="F25" i="1"/>
  <c r="J24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G14" i="1"/>
  <c r="F14" i="1"/>
  <c r="J13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H6" i="1"/>
  <c r="G6" i="1"/>
  <c r="B6" i="1"/>
</calcChain>
</file>

<file path=xl/sharedStrings.xml><?xml version="1.0" encoding="utf-8"?>
<sst xmlns="http://schemas.openxmlformats.org/spreadsheetml/2006/main" count="68" uniqueCount="27">
  <si>
    <t>K.B.B.B.</t>
  </si>
  <si>
    <t xml:space="preserve">                         GEWEST   BEIDE VLAANDEREN</t>
  </si>
  <si>
    <t>F.R.B.B.</t>
  </si>
  <si>
    <t>Kompetitie:</t>
  </si>
  <si>
    <t xml:space="preserve">    MATCH</t>
  </si>
  <si>
    <t>datum:</t>
  </si>
  <si>
    <t>25 &amp; 26 april 2015</t>
  </si>
  <si>
    <t>Lokaal:</t>
  </si>
  <si>
    <t xml:space="preserve">KON. GILDE HOGER OP 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</si>
  <si>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</si>
  <si>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</si>
  <si>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</si>
  <si>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</si>
  <si>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</si>
  <si>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</si>
  <si>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</si>
  <si>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</si>
  <si>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</si>
  <si>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PROM</t>
  </si>
  <si>
    <t>Totaal</t>
  </si>
  <si>
    <t>MG</t>
  </si>
  <si>
    <t xml:space="preserve">   </t>
  </si>
  <si>
    <t>OG</t>
  </si>
  <si>
    <t xml:space="preserve">GSB </t>
  </si>
  <si>
    <t>Albert Verbeken</t>
  </si>
  <si>
    <t>Beide Vlaanderen</t>
  </si>
  <si>
    <t xml:space="preserve">                       Gewestfinale 2° KLASSE DRIEBANDEN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</si>
</sst>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6" fontId="0" fillId="0" borderId="0" xfId="0" applyNumberForma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ck/Dropbox/KBBB%202014-2015/uitslagen%20gewestfinales%202014-2015/uitslag%20districtfinales%20driebanden%20M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zoomScale="75" workbookViewId="0">
      <selection activeCell="O36" sqref="O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26</v>
      </c>
      <c r="E2" s="10"/>
      <c r="F2" s="9"/>
      <c r="G2" s="9"/>
      <c r="H2" s="9"/>
      <c r="I2" s="9"/>
      <c r="J2" s="11"/>
      <c r="K2" s="9"/>
      <c r="L2" s="10" t="s">
        <v>4</v>
      </c>
      <c r="M2" s="12"/>
    </row>
    <row r="3" spans="1:14" ht="17.25" customHeight="1" x14ac:dyDescent="0.25">
      <c r="A3" s="7" t="s">
        <v>5</v>
      </c>
      <c r="B3" s="8"/>
      <c r="C3" s="13" t="s">
        <v>6</v>
      </c>
      <c r="D3" s="13"/>
      <c r="E3" s="14" t="s">
        <v>7</v>
      </c>
      <c r="F3" s="15" t="s">
        <v>8</v>
      </c>
      <c r="G3" s="15"/>
      <c r="H3" s="15"/>
      <c r="I3" s="15"/>
      <c r="J3" s="16"/>
      <c r="K3" s="17"/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9</v>
      </c>
      <c r="B6" s="27" t="str">
        <f>VLOOKUP(L6,[1]LEDEN!A$1:E$65536,2,FALSE)</f>
        <v>DENEUT Johan</v>
      </c>
      <c r="C6" s="26"/>
      <c r="D6" s="26"/>
      <c r="E6" s="26"/>
      <c r="F6" s="26" t="s">
        <v>10</v>
      </c>
      <c r="G6" s="28" t="str">
        <f>VLOOKUP(L6,[1]LEDEN!A$1:E$65536,3,FALSE)</f>
        <v>K.GHOK</v>
      </c>
      <c r="H6" s="28" t="str">
        <f>VLOOKUP(L6,[1]LEDEN!A$1:E$65536,3,FALSE)</f>
        <v>K.GHOK</v>
      </c>
      <c r="I6" s="26"/>
      <c r="J6" s="29"/>
      <c r="K6" s="26"/>
      <c r="L6" s="30">
        <v>9143</v>
      </c>
    </row>
    <row r="7" spans="1:14" ht="6" customHeight="1" x14ac:dyDescent="0.2"/>
    <row r="8" spans="1:14" x14ac:dyDescent="0.2">
      <c r="F8" s="31" t="s">
        <v>11</v>
      </c>
      <c r="G8" s="32" t="s">
        <v>12</v>
      </c>
      <c r="H8" s="32" t="s">
        <v>13</v>
      </c>
      <c r="I8" s="33" t="s">
        <v>14</v>
      </c>
      <c r="J8" s="34" t="s">
        <v>15</v>
      </c>
      <c r="K8" s="32" t="s">
        <v>16</v>
      </c>
      <c r="L8" s="32" t="s">
        <v>17</v>
      </c>
    </row>
    <row r="9" spans="1:14" ht="15" customHeight="1" x14ac:dyDescent="0.2">
      <c r="B9" s="35">
        <v>1</v>
      </c>
      <c r="C9" s="36" t="str">
        <f>VLOOKUP(N9,[1]LEDEN!A$1:E$65536,2,FALSE)</f>
        <v>VAN GOETHEM Glenn</v>
      </c>
      <c r="D9" s="37"/>
      <c r="E9" s="37"/>
      <c r="F9" s="35">
        <v>2</v>
      </c>
      <c r="G9" s="35"/>
      <c r="H9" s="35">
        <v>27</v>
      </c>
      <c r="I9" s="35">
        <v>36</v>
      </c>
      <c r="J9" s="38">
        <f>ROUNDDOWN(H9/I9,3)</f>
        <v>0.75</v>
      </c>
      <c r="K9" s="35">
        <v>3</v>
      </c>
      <c r="L9" s="39"/>
      <c r="N9">
        <v>4301</v>
      </c>
    </row>
    <row r="10" spans="1:14" ht="15" customHeight="1" x14ac:dyDescent="0.2">
      <c r="B10" s="35">
        <v>2</v>
      </c>
      <c r="C10" s="36" t="str">
        <f>VLOOKUP(N10,[1]LEDEN!A$1:E$65536,2,FALSE)</f>
        <v>DIERKENS Antoine</v>
      </c>
      <c r="D10" s="37"/>
      <c r="E10" s="37"/>
      <c r="F10" s="35">
        <v>2</v>
      </c>
      <c r="G10" s="35"/>
      <c r="H10" s="35">
        <v>27</v>
      </c>
      <c r="I10" s="35">
        <v>54</v>
      </c>
      <c r="J10" s="38">
        <f>ROUNDDOWN(H10/I10,3)</f>
        <v>0.5</v>
      </c>
      <c r="K10" s="35">
        <v>3</v>
      </c>
      <c r="L10" s="40">
        <v>1</v>
      </c>
      <c r="N10">
        <v>4399</v>
      </c>
    </row>
    <row r="11" spans="1:14" ht="15" customHeight="1" x14ac:dyDescent="0.2">
      <c r="B11" s="35">
        <v>3</v>
      </c>
      <c r="C11" s="36" t="str">
        <f>VLOOKUP(N11,[1]LEDEN!A$1:E$65536,2,FALSE)</f>
        <v>HACKE Jean-Marie</v>
      </c>
      <c r="D11" s="37"/>
      <c r="E11" s="37"/>
      <c r="F11" s="35">
        <v>2</v>
      </c>
      <c r="G11" s="35"/>
      <c r="H11" s="35">
        <v>27</v>
      </c>
      <c r="I11" s="35">
        <v>50</v>
      </c>
      <c r="J11" s="38">
        <f>ROUNDDOWN(H11/I11,3)</f>
        <v>0.54</v>
      </c>
      <c r="K11" s="35">
        <v>3</v>
      </c>
      <c r="L11" s="40"/>
      <c r="N11">
        <v>7795</v>
      </c>
    </row>
    <row r="12" spans="1:14" ht="15" customHeight="1" x14ac:dyDescent="0.2">
      <c r="B12" s="35">
        <v>3</v>
      </c>
      <c r="C12" s="36" t="str">
        <f>VLOOKUP(N12,[1]LEDEN!A$1:E$65536,2,FALSE)</f>
        <v>WAEM Kris</v>
      </c>
      <c r="D12" s="37"/>
      <c r="E12" s="37"/>
      <c r="F12" s="35">
        <v>2</v>
      </c>
      <c r="G12" s="35"/>
      <c r="H12" s="35">
        <v>27</v>
      </c>
      <c r="I12" s="35">
        <v>36</v>
      </c>
      <c r="J12" s="38">
        <f>ROUNDDOWN(H12/I12,3)</f>
        <v>0.75</v>
      </c>
      <c r="K12" s="35">
        <v>6</v>
      </c>
      <c r="L12" s="40"/>
      <c r="N12">
        <v>9082</v>
      </c>
    </row>
    <row r="13" spans="1:14" ht="15" hidden="1" customHeight="1" x14ac:dyDescent="0.2">
      <c r="B13" s="35">
        <v>5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ROUNDDOWN(H13/I13,2)</f>
        <v>#DIV/0!</v>
      </c>
      <c r="K13" s="35"/>
      <c r="L13" s="40"/>
    </row>
    <row r="14" spans="1:14" ht="15" customHeight="1" x14ac:dyDescent="0.2">
      <c r="A14" s="41"/>
      <c r="B14" s="42"/>
      <c r="C14" s="41" t="s">
        <v>18</v>
      </c>
      <c r="D14" s="41"/>
      <c r="E14" s="41" t="s">
        <v>19</v>
      </c>
      <c r="F14" s="43">
        <f>SUM(F9:F13)</f>
        <v>8</v>
      </c>
      <c r="G14" s="43">
        <f>SUM(G9:G13)</f>
        <v>0</v>
      </c>
      <c r="H14" s="43">
        <f>SUM(H9:H13)</f>
        <v>108</v>
      </c>
      <c r="I14" s="43">
        <f>SUM(I9:I13)</f>
        <v>176</v>
      </c>
      <c r="J14" s="44">
        <f>ROUNDDOWN(H14/I14,3)</f>
        <v>0.61299999999999999</v>
      </c>
      <c r="K14" s="43">
        <f>MAX(K9:K13)</f>
        <v>6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6" x14ac:dyDescent="0.2">
      <c r="A17" s="26" t="s">
        <v>9</v>
      </c>
      <c r="B17" s="27" t="str">
        <f>VLOOKUP(L17,[1]LEDEN!A$1:E$65536,2,FALSE)</f>
        <v>VAN GOETHEM Glenn</v>
      </c>
      <c r="C17" s="26"/>
      <c r="D17" s="26"/>
      <c r="E17" s="26"/>
      <c r="F17" s="26" t="s">
        <v>10</v>
      </c>
      <c r="G17" s="28" t="str">
        <f>VLOOKUP(L17,[1]LEDEN!A$1:E$65536,3,FALSE)</f>
        <v>SMA</v>
      </c>
      <c r="H17" s="28" t="str">
        <f>VLOOKUP(L17,[1]LEDEN!A$1:E$65536,3,FALSE)</f>
        <v>SMA</v>
      </c>
      <c r="I17" s="26"/>
      <c r="J17" s="29"/>
      <c r="K17" s="26"/>
      <c r="L17" s="30">
        <v>4301</v>
      </c>
    </row>
    <row r="18" spans="1:16" ht="6" customHeight="1" x14ac:dyDescent="0.2"/>
    <row r="19" spans="1:16" x14ac:dyDescent="0.2">
      <c r="F19" s="31" t="s">
        <v>11</v>
      </c>
      <c r="G19" s="32" t="s">
        <v>12</v>
      </c>
      <c r="H19" s="32" t="s">
        <v>13</v>
      </c>
      <c r="I19" s="33" t="s">
        <v>14</v>
      </c>
      <c r="J19" s="34" t="s">
        <v>15</v>
      </c>
      <c r="K19" s="32" t="s">
        <v>16</v>
      </c>
      <c r="L19" s="32">
        <v>7465</v>
      </c>
    </row>
    <row r="20" spans="1:16" x14ac:dyDescent="0.2">
      <c r="B20" s="35">
        <v>1</v>
      </c>
      <c r="C20" s="36" t="str">
        <f>VLOOKUP(N20,[1]LEDEN!A$1:E$65536,2,FALSE)</f>
        <v>DENEUT Johan</v>
      </c>
      <c r="D20" s="37"/>
      <c r="E20" s="37"/>
      <c r="F20" s="35">
        <v>0</v>
      </c>
      <c r="G20" s="35"/>
      <c r="H20" s="35">
        <v>18</v>
      </c>
      <c r="I20" s="35">
        <v>36</v>
      </c>
      <c r="J20" s="38">
        <f>ROUNDDOWN(H20/I20,3)</f>
        <v>0.5</v>
      </c>
      <c r="K20" s="35">
        <v>5</v>
      </c>
      <c r="L20" s="39"/>
      <c r="N20">
        <v>9143</v>
      </c>
    </row>
    <row r="21" spans="1:16" x14ac:dyDescent="0.2">
      <c r="B21" s="35">
        <v>2</v>
      </c>
      <c r="C21" s="36" t="str">
        <f>VLOOKUP(N21,[1]LEDEN!A$1:E$65536,2,FALSE)</f>
        <v>WAEM Kris</v>
      </c>
      <c r="D21" s="37"/>
      <c r="E21" s="37"/>
      <c r="F21" s="35">
        <v>2</v>
      </c>
      <c r="G21" s="35"/>
      <c r="H21" s="35">
        <v>27</v>
      </c>
      <c r="I21" s="35">
        <v>39</v>
      </c>
      <c r="J21" s="38">
        <f>ROUNDDOWN(H21/I21,3)</f>
        <v>0.69199999999999995</v>
      </c>
      <c r="K21" s="35">
        <v>4</v>
      </c>
      <c r="L21" s="40">
        <v>2</v>
      </c>
      <c r="N21">
        <v>9082</v>
      </c>
    </row>
    <row r="22" spans="1:16" x14ac:dyDescent="0.2">
      <c r="B22" s="35">
        <v>3</v>
      </c>
      <c r="C22" s="36" t="str">
        <f>VLOOKUP(N22,[1]LEDEN!A$1:E$65536,2,FALSE)</f>
        <v>HACKE Jean-Marie</v>
      </c>
      <c r="D22" s="37"/>
      <c r="E22" s="37"/>
      <c r="F22" s="35">
        <v>0</v>
      </c>
      <c r="G22" s="35"/>
      <c r="H22" s="35">
        <v>19</v>
      </c>
      <c r="I22" s="35">
        <v>38</v>
      </c>
      <c r="J22" s="38">
        <f>ROUNDDOWN(H22/I22,3)</f>
        <v>0.5</v>
      </c>
      <c r="K22" s="35">
        <v>5</v>
      </c>
      <c r="L22" s="40"/>
      <c r="N22">
        <v>7795</v>
      </c>
    </row>
    <row r="23" spans="1:16" x14ac:dyDescent="0.2">
      <c r="B23" s="35">
        <v>4</v>
      </c>
      <c r="C23" s="36" t="str">
        <f>VLOOKUP(N23,[1]LEDEN!A$1:E$65536,2,FALSE)</f>
        <v>DIERKENS Antoine</v>
      </c>
      <c r="D23" s="37"/>
      <c r="E23" s="37"/>
      <c r="F23" s="35">
        <v>2</v>
      </c>
      <c r="G23" s="35"/>
      <c r="H23" s="35">
        <v>27</v>
      </c>
      <c r="I23" s="35">
        <v>37</v>
      </c>
      <c r="J23" s="38">
        <f>ROUNDDOWN(H23/I23,3)</f>
        <v>0.72899999999999998</v>
      </c>
      <c r="K23" s="35">
        <v>4</v>
      </c>
      <c r="L23" s="40"/>
      <c r="N23">
        <v>4399</v>
      </c>
    </row>
    <row r="24" spans="1:16" hidden="1" x14ac:dyDescent="0.2">
      <c r="B24" s="35">
        <v>5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ROUNDDOWN(H24/I24,2)</f>
        <v>#DIV/0!</v>
      </c>
      <c r="K24" s="35"/>
      <c r="L24" s="40"/>
    </row>
    <row r="25" spans="1:16" x14ac:dyDescent="0.2">
      <c r="A25" s="41"/>
      <c r="B25" s="42"/>
      <c r="C25" s="41" t="s">
        <v>20</v>
      </c>
      <c r="D25" s="41"/>
      <c r="E25" s="41" t="s">
        <v>19</v>
      </c>
      <c r="F25" s="43">
        <f>SUM(F20:F24)</f>
        <v>4</v>
      </c>
      <c r="G25" s="43">
        <f>SUM(G20:G24)</f>
        <v>0</v>
      </c>
      <c r="H25" s="43">
        <f>SUM(H20:H24)</f>
        <v>91</v>
      </c>
      <c r="I25" s="43">
        <f>SUM(I20:I24)</f>
        <v>150</v>
      </c>
      <c r="J25" s="44">
        <f>ROUNDDOWN(H25/I25,3)</f>
        <v>0.60599999999999998</v>
      </c>
      <c r="K25" s="43">
        <f>MAX(K20:K24)</f>
        <v>5</v>
      </c>
      <c r="L25" s="45"/>
    </row>
    <row r="26" spans="1:16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6" ht="3.75" customHeight="1" x14ac:dyDescent="0.2"/>
    <row r="28" spans="1:16" x14ac:dyDescent="0.2">
      <c r="A28" s="26" t="s">
        <v>9</v>
      </c>
      <c r="B28" s="27" t="str">
        <f>VLOOKUP(L28,[1]LEDEN!A$1:E$65536,2,FALSE)</f>
        <v>WAEM Kris</v>
      </c>
      <c r="C28" s="26"/>
      <c r="D28" s="26"/>
      <c r="E28" s="26"/>
      <c r="F28" s="26" t="s">
        <v>10</v>
      </c>
      <c r="G28" s="28" t="str">
        <f>VLOOKUP(L28,[1]LEDEN!A$1:E$65536,3,FALSE)</f>
        <v>KGV</v>
      </c>
      <c r="H28" s="28" t="str">
        <f>VLOOKUP(L28,[1]LEDEN!A$1:E$65536,3,FALSE)</f>
        <v>KGV</v>
      </c>
      <c r="I28" s="26"/>
      <c r="J28" s="29"/>
      <c r="K28" s="26"/>
      <c r="L28" s="30">
        <v>9082</v>
      </c>
    </row>
    <row r="29" spans="1:16" ht="7.5" customHeight="1" x14ac:dyDescent="0.2"/>
    <row r="30" spans="1:16" x14ac:dyDescent="0.2">
      <c r="F30" s="31" t="s">
        <v>11</v>
      </c>
      <c r="G30" s="32" t="s">
        <v>12</v>
      </c>
      <c r="H30" s="32" t="s">
        <v>13</v>
      </c>
      <c r="I30" s="33" t="s">
        <v>14</v>
      </c>
      <c r="J30" s="34" t="s">
        <v>15</v>
      </c>
      <c r="K30" s="32" t="s">
        <v>16</v>
      </c>
      <c r="L30" s="32" t="s">
        <v>17</v>
      </c>
      <c r="P30" t="s">
        <v>21</v>
      </c>
    </row>
    <row r="31" spans="1:16" x14ac:dyDescent="0.2">
      <c r="B31" s="35">
        <v>1</v>
      </c>
      <c r="C31" s="36" t="str">
        <f>VLOOKUP(N31,[1]LEDEN!A$1:E$65536,2,FALSE)</f>
        <v>HACKE Jean-Marie</v>
      </c>
      <c r="D31" s="37"/>
      <c r="E31" s="37"/>
      <c r="F31" s="35">
        <v>2</v>
      </c>
      <c r="G31" s="35"/>
      <c r="H31" s="35">
        <v>27</v>
      </c>
      <c r="I31" s="35">
        <v>42</v>
      </c>
      <c r="J31" s="38">
        <f>ROUNDDOWN(H31/I31,3)</f>
        <v>0.64200000000000002</v>
      </c>
      <c r="K31" s="35">
        <v>7</v>
      </c>
      <c r="L31" s="39"/>
      <c r="N31">
        <v>7795</v>
      </c>
    </row>
    <row r="32" spans="1:16" x14ac:dyDescent="0.2">
      <c r="B32" s="35">
        <v>2</v>
      </c>
      <c r="C32" s="36" t="str">
        <f>VLOOKUP(N32,[1]LEDEN!A$1:E$65536,2,FALSE)</f>
        <v>VAN GOETHEM Glenn</v>
      </c>
      <c r="D32" s="37"/>
      <c r="E32" s="37"/>
      <c r="F32" s="35">
        <v>0</v>
      </c>
      <c r="G32" s="35"/>
      <c r="H32" s="35">
        <v>23</v>
      </c>
      <c r="I32" s="35">
        <v>39</v>
      </c>
      <c r="J32" s="38">
        <f>ROUNDDOWN(H32/I32,3)</f>
        <v>0.58899999999999997</v>
      </c>
      <c r="K32" s="35">
        <v>4</v>
      </c>
      <c r="L32" s="40">
        <v>3</v>
      </c>
      <c r="N32">
        <v>4301</v>
      </c>
    </row>
    <row r="33" spans="1:14" x14ac:dyDescent="0.2">
      <c r="B33" s="35">
        <v>3</v>
      </c>
      <c r="C33" s="36" t="str">
        <f>VLOOKUP(N33,[1]LEDEN!A$1:E$65536,2,FALSE)</f>
        <v>DIERKENS Antoine</v>
      </c>
      <c r="D33" s="37"/>
      <c r="E33" s="37"/>
      <c r="F33" s="35">
        <v>2</v>
      </c>
      <c r="G33" s="35"/>
      <c r="H33" s="35">
        <v>27</v>
      </c>
      <c r="I33" s="35">
        <v>50</v>
      </c>
      <c r="J33" s="38">
        <f>ROUNDDOWN(H33/I33,3)</f>
        <v>0.54</v>
      </c>
      <c r="K33" s="35">
        <v>3</v>
      </c>
      <c r="L33" s="40"/>
      <c r="N33">
        <v>4399</v>
      </c>
    </row>
    <row r="34" spans="1:14" x14ac:dyDescent="0.2">
      <c r="B34" s="35">
        <v>4</v>
      </c>
      <c r="C34" s="36" t="str">
        <f>VLOOKUP(N34,[1]LEDEN!A$1:E$65536,2,FALSE)</f>
        <v>DENEUT Johan</v>
      </c>
      <c r="D34" s="37"/>
      <c r="E34" s="37"/>
      <c r="F34" s="35">
        <v>0</v>
      </c>
      <c r="G34" s="35"/>
      <c r="H34" s="35">
        <v>21</v>
      </c>
      <c r="I34" s="35">
        <v>36</v>
      </c>
      <c r="J34" s="38">
        <f>ROUNDDOWN(H34/I34,3)</f>
        <v>0.58299999999999996</v>
      </c>
      <c r="K34" s="35">
        <v>4</v>
      </c>
      <c r="L34" s="40"/>
      <c r="N34">
        <v>9143</v>
      </c>
    </row>
    <row r="35" spans="1:14" hidden="1" x14ac:dyDescent="0.2">
      <c r="B35" s="35">
        <v>5</v>
      </c>
      <c r="C35" s="36" t="e">
        <f>VLOOKUP(N35,[1]LEDEN!A$1:E$65536,2,FALSE)</f>
        <v>#N/A</v>
      </c>
      <c r="D35" s="37"/>
      <c r="E35" s="37"/>
      <c r="F35" s="35"/>
      <c r="G35" s="35"/>
      <c r="H35" s="35"/>
      <c r="I35" s="35"/>
      <c r="J35" s="38" t="e">
        <f>ROUNDDOWN(H35/I35,2)</f>
        <v>#DIV/0!</v>
      </c>
      <c r="K35" s="35"/>
      <c r="L35" s="40"/>
    </row>
    <row r="36" spans="1:14" x14ac:dyDescent="0.2">
      <c r="A36" s="41"/>
      <c r="B36" s="42"/>
      <c r="C36" s="41" t="s">
        <v>20</v>
      </c>
      <c r="D36" s="41"/>
      <c r="E36" s="41" t="s">
        <v>19</v>
      </c>
      <c r="F36" s="43">
        <f>SUM(F31:F35)</f>
        <v>4</v>
      </c>
      <c r="G36" s="43">
        <f>SUM(G31:G35)</f>
        <v>0</v>
      </c>
      <c r="H36" s="43">
        <f>SUM(H31:H35)</f>
        <v>98</v>
      </c>
      <c r="I36" s="43">
        <f>SUM(I31:I35)</f>
        <v>167</v>
      </c>
      <c r="J36" s="44">
        <f>ROUNDDOWN(H36/I36,3)</f>
        <v>0.58599999999999997</v>
      </c>
      <c r="K36" s="43">
        <f>MAX(K31:K35)</f>
        <v>7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9</v>
      </c>
      <c r="B39" s="27" t="str">
        <f>VLOOKUP(L39,[1]LEDEN!A$1:E$65536,2,FALSE)</f>
        <v>DIERKENS Antoine</v>
      </c>
      <c r="C39" s="26"/>
      <c r="D39" s="26"/>
      <c r="E39" s="26"/>
      <c r="F39" s="26" t="s">
        <v>10</v>
      </c>
      <c r="G39" s="28" t="str">
        <f>VLOOKUP(L39,[1]LEDEN!A$1:E$65536,3,FALSE)</f>
        <v>UN</v>
      </c>
      <c r="H39" s="28" t="str">
        <f>VLOOKUP(L39,[1]LEDEN!A$1:E$65536,3,FALSE)</f>
        <v>UN</v>
      </c>
      <c r="I39" s="26"/>
      <c r="J39" s="29"/>
      <c r="K39" s="26"/>
      <c r="L39" s="30">
        <v>4399</v>
      </c>
    </row>
    <row r="41" spans="1:14" x14ac:dyDescent="0.2">
      <c r="F41" s="31" t="s">
        <v>11</v>
      </c>
      <c r="G41" s="32" t="s">
        <v>12</v>
      </c>
      <c r="H41" s="32" t="s">
        <v>13</v>
      </c>
      <c r="I41" s="33" t="s">
        <v>14</v>
      </c>
      <c r="J41" s="34" t="s">
        <v>15</v>
      </c>
      <c r="K41" s="32" t="s">
        <v>16</v>
      </c>
      <c r="L41" s="32" t="s">
        <v>17</v>
      </c>
    </row>
    <row r="42" spans="1:14" x14ac:dyDescent="0.2">
      <c r="B42" s="35">
        <v>1</v>
      </c>
      <c r="C42" s="36" t="str">
        <f>VLOOKUP(N42,[1]LEDEN!A$1:E$65536,2,FALSE)</f>
        <v>HACKE Jean-Marie</v>
      </c>
      <c r="D42" s="37"/>
      <c r="E42" s="37"/>
      <c r="F42" s="35">
        <v>2</v>
      </c>
      <c r="G42" s="35"/>
      <c r="H42" s="35">
        <v>27</v>
      </c>
      <c r="I42" s="35">
        <v>44</v>
      </c>
      <c r="J42" s="38">
        <f>ROUNDDOWN(H42/I42,3)</f>
        <v>0.61299999999999999</v>
      </c>
      <c r="K42" s="35">
        <v>3</v>
      </c>
      <c r="L42" s="39"/>
      <c r="N42">
        <v>7795</v>
      </c>
    </row>
    <row r="43" spans="1:14" x14ac:dyDescent="0.2">
      <c r="B43" s="35">
        <v>2</v>
      </c>
      <c r="C43" s="36" t="str">
        <f>VLOOKUP(N43,[1]LEDEN!A$1:E$65536,2,FALSE)</f>
        <v>DENEUT Johan</v>
      </c>
      <c r="D43" s="37"/>
      <c r="E43" s="37"/>
      <c r="F43" s="35">
        <v>0</v>
      </c>
      <c r="G43" s="35"/>
      <c r="H43" s="35">
        <v>26</v>
      </c>
      <c r="I43" s="35">
        <v>54</v>
      </c>
      <c r="J43" s="38">
        <f>ROUNDDOWN(H43/I43,3)</f>
        <v>0.48099999999999998</v>
      </c>
      <c r="K43" s="35">
        <v>3</v>
      </c>
      <c r="L43" s="40">
        <v>4</v>
      </c>
      <c r="N43">
        <v>9143</v>
      </c>
    </row>
    <row r="44" spans="1:14" x14ac:dyDescent="0.2">
      <c r="B44" s="35">
        <v>3</v>
      </c>
      <c r="C44" s="36" t="str">
        <f>VLOOKUP(N44,[1]LEDEN!A$1:E$65536,2,FALSE)</f>
        <v>WAEM Kris</v>
      </c>
      <c r="D44" s="37"/>
      <c r="E44" s="37"/>
      <c r="F44" s="35">
        <v>0</v>
      </c>
      <c r="G44" s="35"/>
      <c r="H44" s="35">
        <v>26</v>
      </c>
      <c r="I44" s="35">
        <v>50</v>
      </c>
      <c r="J44" s="38">
        <f>ROUNDDOWN(H44/I44,3)</f>
        <v>0.52</v>
      </c>
      <c r="K44" s="35">
        <v>6</v>
      </c>
      <c r="L44" s="40"/>
      <c r="N44">
        <v>9082</v>
      </c>
    </row>
    <row r="45" spans="1:14" x14ac:dyDescent="0.2">
      <c r="B45" s="35">
        <v>4</v>
      </c>
      <c r="C45" s="36" t="str">
        <f>VLOOKUP(N45,[1]LEDEN!A$1:E$65536,2,FALSE)</f>
        <v>VAN GOETHEM Glenn</v>
      </c>
      <c r="D45" s="37"/>
      <c r="E45" s="37"/>
      <c r="F45" s="35">
        <v>0</v>
      </c>
      <c r="G45" s="35"/>
      <c r="H45" s="35">
        <v>16</v>
      </c>
      <c r="I45" s="35">
        <v>37</v>
      </c>
      <c r="J45" s="38">
        <f>ROUNDDOWN(H45/I45,3)</f>
        <v>0.432</v>
      </c>
      <c r="K45" s="35">
        <v>3</v>
      </c>
      <c r="L45" s="40"/>
      <c r="N45">
        <v>4301</v>
      </c>
    </row>
    <row r="46" spans="1:14" x14ac:dyDescent="0.2">
      <c r="A46" s="41"/>
      <c r="B46" s="42"/>
      <c r="C46" s="41" t="s">
        <v>20</v>
      </c>
      <c r="D46" s="41"/>
      <c r="E46" s="41" t="s">
        <v>19</v>
      </c>
      <c r="F46" s="43">
        <f>SUM(F42:F45)</f>
        <v>2</v>
      </c>
      <c r="G46" s="43">
        <f>SUM(G42:G45)</f>
        <v>0</v>
      </c>
      <c r="H46" s="43">
        <f>SUM(H42:H45)</f>
        <v>95</v>
      </c>
      <c r="I46" s="43">
        <f>SUM(I42:I45)</f>
        <v>185</v>
      </c>
      <c r="J46" s="44">
        <f>ROUNDDOWN(H46/I46,3)</f>
        <v>0.51300000000000001</v>
      </c>
      <c r="K46" s="43">
        <f>MAX(K42:K45)</f>
        <v>6</v>
      </c>
      <c r="L46" s="45"/>
    </row>
    <row r="47" spans="1:14" ht="4.5" customHeight="1" thickBot="1" x14ac:dyDescent="0.25">
      <c r="A47" s="47"/>
      <c r="B47" s="48"/>
      <c r="C47" s="47"/>
      <c r="D47" s="47"/>
      <c r="E47" s="47"/>
      <c r="F47" s="47"/>
      <c r="G47" s="47"/>
      <c r="H47" s="47"/>
      <c r="I47" s="47"/>
      <c r="J47" s="49"/>
      <c r="K47" s="47"/>
      <c r="L47" s="47"/>
    </row>
    <row r="48" spans="1:14" ht="6" customHeight="1" x14ac:dyDescent="0.2"/>
    <row r="49" spans="1:14" ht="13.5" customHeight="1" x14ac:dyDescent="0.2">
      <c r="A49" s="26" t="s">
        <v>9</v>
      </c>
      <c r="B49" s="27" t="str">
        <f>VLOOKUP(L49,[1]LEDEN!A$1:E$65536,2,FALSE)</f>
        <v>HACKE Jean-Marie</v>
      </c>
      <c r="C49" s="26"/>
      <c r="D49" s="26"/>
      <c r="E49" s="26"/>
      <c r="F49" s="26" t="s">
        <v>10</v>
      </c>
      <c r="G49" s="28" t="str">
        <f>VLOOKUP(L49,[1]LEDEN!A$1:E$65536,3,FALSE)</f>
        <v>K.Br</v>
      </c>
      <c r="H49" s="28" t="str">
        <f>VLOOKUP(L49,[1]LEDEN!A$1:E$65536,3,FALSE)</f>
        <v>K.Br</v>
      </c>
      <c r="I49" s="26"/>
      <c r="J49" s="29"/>
      <c r="K49" s="26"/>
      <c r="L49" s="30">
        <v>7795</v>
      </c>
    </row>
    <row r="51" spans="1:14" x14ac:dyDescent="0.2">
      <c r="F51" s="31" t="s">
        <v>11</v>
      </c>
      <c r="G51" s="32" t="s">
        <v>12</v>
      </c>
      <c r="H51" s="32" t="s">
        <v>13</v>
      </c>
      <c r="I51" s="33" t="s">
        <v>14</v>
      </c>
      <c r="J51" s="34" t="s">
        <v>15</v>
      </c>
      <c r="K51" s="32" t="s">
        <v>16</v>
      </c>
      <c r="L51" s="32" t="s">
        <v>17</v>
      </c>
    </row>
    <row r="52" spans="1:14" x14ac:dyDescent="0.2">
      <c r="B52" s="35">
        <v>1</v>
      </c>
      <c r="C52" s="36" t="str">
        <f>VLOOKUP(N52,[1]LEDEN!A$1:E$65536,2,FALSE)</f>
        <v>DIERKENS Antoine</v>
      </c>
      <c r="D52" s="37"/>
      <c r="E52" s="37"/>
      <c r="F52" s="35">
        <v>0</v>
      </c>
      <c r="G52" s="35"/>
      <c r="H52" s="35">
        <v>11</v>
      </c>
      <c r="I52" s="35">
        <v>44</v>
      </c>
      <c r="J52" s="38">
        <f>ROUNDDOWN(H52/I52,3)</f>
        <v>0.25</v>
      </c>
      <c r="K52" s="35">
        <v>3</v>
      </c>
      <c r="L52" s="39"/>
      <c r="N52">
        <v>4399</v>
      </c>
    </row>
    <row r="53" spans="1:14" x14ac:dyDescent="0.2">
      <c r="B53" s="35">
        <v>2</v>
      </c>
      <c r="C53" s="36" t="str">
        <f>VLOOKUP(N53,[1]LEDEN!A$1:E$65536,2,FALSE)</f>
        <v>WAEM Kris</v>
      </c>
      <c r="D53" s="37"/>
      <c r="E53" s="37"/>
      <c r="F53" s="35">
        <v>0</v>
      </c>
      <c r="G53" s="35"/>
      <c r="H53" s="35">
        <v>17</v>
      </c>
      <c r="I53" s="35">
        <v>42</v>
      </c>
      <c r="J53" s="38">
        <f>ROUNDDOWN(H53/I53,3)</f>
        <v>0.40400000000000003</v>
      </c>
      <c r="K53" s="35">
        <v>2</v>
      </c>
      <c r="L53" s="40">
        <v>5</v>
      </c>
      <c r="N53">
        <v>9082</v>
      </c>
    </row>
    <row r="54" spans="1:14" x14ac:dyDescent="0.2">
      <c r="B54" s="35">
        <v>3</v>
      </c>
      <c r="C54" s="36" t="str">
        <f>VLOOKUP(N54,[1]LEDEN!A$1:E$65536,2,FALSE)</f>
        <v>VAN GOETHEM Glenn</v>
      </c>
      <c r="D54" s="37"/>
      <c r="E54" s="37"/>
      <c r="F54" s="35">
        <v>2</v>
      </c>
      <c r="G54" s="35"/>
      <c r="H54" s="35">
        <v>27</v>
      </c>
      <c r="I54" s="35">
        <v>38</v>
      </c>
      <c r="J54" s="38">
        <f>ROUNDDOWN(H54/I54,3)</f>
        <v>0.71</v>
      </c>
      <c r="K54" s="35">
        <v>3</v>
      </c>
      <c r="L54" s="40"/>
      <c r="N54">
        <v>4301</v>
      </c>
    </row>
    <row r="55" spans="1:14" x14ac:dyDescent="0.2">
      <c r="B55" s="35">
        <v>4</v>
      </c>
      <c r="C55" s="36" t="str">
        <f>VLOOKUP(N55,[1]LEDEN!A$1:E$65536,2,FALSE)</f>
        <v>DENEUT Johan</v>
      </c>
      <c r="D55" s="37"/>
      <c r="E55" s="37"/>
      <c r="F55" s="35">
        <v>0</v>
      </c>
      <c r="G55" s="35"/>
      <c r="H55" s="35">
        <v>26</v>
      </c>
      <c r="I55" s="35">
        <v>50</v>
      </c>
      <c r="J55" s="38">
        <f>ROUNDDOWN(H55/I55,2)</f>
        <v>0.52</v>
      </c>
      <c r="K55" s="35">
        <v>4</v>
      </c>
      <c r="L55" s="40"/>
      <c r="N55">
        <v>9143</v>
      </c>
    </row>
    <row r="56" spans="1:14" ht="16.5" customHeight="1" x14ac:dyDescent="0.2">
      <c r="A56" s="41"/>
      <c r="B56" s="42"/>
      <c r="C56" s="41" t="s">
        <v>22</v>
      </c>
      <c r="D56" s="41"/>
      <c r="E56" s="41" t="s">
        <v>19</v>
      </c>
      <c r="F56" s="43">
        <f>SUM(F52:F55)</f>
        <v>2</v>
      </c>
      <c r="G56" s="43">
        <f>SUM(G52:G55)</f>
        <v>0</v>
      </c>
      <c r="H56" s="43">
        <f>SUM(H52:H55)</f>
        <v>81</v>
      </c>
      <c r="I56" s="43">
        <f>SUM(I52:I55)</f>
        <v>174</v>
      </c>
      <c r="J56" s="44">
        <f>ROUNDDOWN(H56/I56,3)</f>
        <v>0.46500000000000002</v>
      </c>
      <c r="K56" s="43">
        <f>MAX(K52:K55)</f>
        <v>4</v>
      </c>
      <c r="L56" s="45"/>
    </row>
    <row r="57" spans="1:14" ht="4.5" customHeight="1" thickBot="1" x14ac:dyDescent="0.25">
      <c r="A57" s="47"/>
      <c r="B57" s="48"/>
      <c r="C57" s="47"/>
      <c r="D57" s="47"/>
      <c r="E57" s="47"/>
      <c r="F57" s="47"/>
      <c r="G57" s="47"/>
      <c r="H57" s="47"/>
      <c r="I57" s="47"/>
      <c r="J57" s="49"/>
      <c r="K57" s="47"/>
      <c r="L57" s="47"/>
    </row>
    <row r="58" spans="1:14" x14ac:dyDescent="0.2">
      <c r="D58" s="50"/>
    </row>
    <row r="59" spans="1:14" ht="15.75" x14ac:dyDescent="0.25">
      <c r="D59" s="51">
        <v>42121</v>
      </c>
      <c r="E59" s="52"/>
      <c r="J59" s="53" t="s">
        <v>23</v>
      </c>
      <c r="K59" s="54" t="s">
        <v>24</v>
      </c>
      <c r="L59" s="54"/>
      <c r="M59" s="54"/>
      <c r="N59" s="54"/>
    </row>
    <row r="60" spans="1:14" x14ac:dyDescent="0.2">
      <c r="J60" t="s">
        <v>25</v>
      </c>
      <c r="K60" s="25"/>
    </row>
  </sheetData>
  <sheetCalcPr fullCalcOnLoad="1"/>
  <mergeCells count="9">
    <mergeCell ref="L53:L55"/>
    <mergeCell ref="D59:E59"/>
    <mergeCell ref="K59:N59"/>
    <mergeCell ref="C3:D3"/>
    <mergeCell ref="K3:M3"/>
    <mergeCell ref="L10:L13"/>
    <mergeCell ref="L21:L24"/>
    <mergeCell ref="L32:L35"/>
    <mergeCell ref="L43:L4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</dc:creator>
  <cp:lastModifiedBy>Annick</cp:lastModifiedBy>
  <dcterms:created xsi:type="dcterms:W3CDTF">2015-04-26T23:02:44Z</dcterms:created>
  <dcterms:modified xsi:type="dcterms:W3CDTF">2015-04-26T23:03:26Z</dcterms:modified>
</cp:coreProperties>
</file>