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C56" i="1"/>
  <c r="C55" i="1"/>
  <c r="C54" i="1"/>
  <c r="C53" i="1"/>
  <c r="G50" i="1"/>
  <c r="B50" i="1"/>
  <c r="K47" i="1"/>
  <c r="I47" i="1"/>
  <c r="G47" i="1"/>
  <c r="F47" i="1"/>
  <c r="H46" i="1"/>
  <c r="J46" i="1" s="1"/>
  <c r="C46" i="1"/>
  <c r="C45" i="1"/>
  <c r="C44" i="1"/>
  <c r="C43" i="1"/>
  <c r="C42" i="1"/>
  <c r="G39" i="1"/>
  <c r="B39" i="1"/>
  <c r="K36" i="1"/>
  <c r="I36" i="1"/>
  <c r="J36" i="1" s="1"/>
  <c r="H36" i="1"/>
  <c r="G36" i="1"/>
  <c r="F36" i="1"/>
  <c r="C35" i="1"/>
  <c r="C34" i="1"/>
  <c r="C33" i="1"/>
  <c r="C32" i="1"/>
  <c r="C31" i="1"/>
  <c r="G28" i="1"/>
  <c r="B28" i="1"/>
  <c r="K25" i="1"/>
  <c r="J25" i="1"/>
  <c r="I25" i="1"/>
  <c r="H25" i="1"/>
  <c r="G25" i="1"/>
  <c r="F25" i="1"/>
  <c r="C24" i="1"/>
  <c r="C23" i="1"/>
  <c r="C22" i="1"/>
  <c r="C21" i="1"/>
  <c r="C20" i="1"/>
  <c r="G17" i="1"/>
  <c r="B17" i="1"/>
  <c r="K14" i="1"/>
  <c r="I14" i="1"/>
  <c r="J14" i="1" s="1"/>
  <c r="H14" i="1"/>
  <c r="G14" i="1"/>
  <c r="F14" i="1"/>
  <c r="C13" i="1"/>
  <c r="C12" i="1"/>
  <c r="C11" i="1"/>
  <c r="C10" i="1"/>
  <c r="C9" i="1"/>
  <c r="G6" i="1"/>
  <c r="B6" i="1"/>
  <c r="H47" i="1" l="1"/>
  <c r="J47" i="1" s="1"/>
</calcChain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<sst xmlns="http://schemas.openxmlformats.org/spreadsheetml/2006/main" count="62" uniqueCount="24">
  <si>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</si>
  <si>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</si>
  <si>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</si>
  <si>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</si>
  <si>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</si>
  <si>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</si>
  <si>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</si>
  <si>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</si>
  <si>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BC VOLHARDING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</si>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</sst>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2" fillId="0" borderId="10" xfId="0" applyFont="1" applyBorder="1"/>
    <xf numFmtId="2" fontId="12" fillId="0" borderId="10" xfId="0" applyNumberFormat="1" applyFont="1" applyBorder="1"/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bandstoten%20%20KB%202014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6"/>
      <sheetName val="gewf5"/>
      <sheetName val="gewf4"/>
      <sheetName val="gewf3"/>
      <sheetName val="gew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42077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COPPENS Christiaan</v>
      </c>
      <c r="C6" s="22"/>
      <c r="D6" s="22"/>
      <c r="E6" s="22"/>
      <c r="F6" s="22" t="s">
        <v>10</v>
      </c>
      <c r="G6" s="24" t="str">
        <f>VLOOKUP(L6,[1]LEDEN!A$1:E$65536,3,FALSE)</f>
        <v>EWH</v>
      </c>
      <c r="H6" s="24"/>
      <c r="I6" s="22"/>
      <c r="J6" s="22"/>
      <c r="K6" s="22"/>
      <c r="L6" s="25">
        <v>8063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DE WREEDE Marc</v>
      </c>
      <c r="D9" s="32"/>
      <c r="E9" s="32"/>
      <c r="F9" s="30">
        <v>2</v>
      </c>
      <c r="G9" s="30"/>
      <c r="H9" s="30">
        <v>30</v>
      </c>
      <c r="I9" s="30">
        <v>13</v>
      </c>
      <c r="J9" s="33">
        <v>2.2999999999999998</v>
      </c>
      <c r="K9" s="30">
        <v>19</v>
      </c>
      <c r="L9" s="34"/>
      <c r="N9">
        <v>1062</v>
      </c>
    </row>
    <row r="10" spans="1:14" ht="15" customHeight="1" x14ac:dyDescent="0.2">
      <c r="B10" s="30">
        <v>2</v>
      </c>
      <c r="C10" s="31" t="str">
        <f>VLOOKUP(N10,[1]LEDEN!A$1:E$65536,2,FALSE)</f>
        <v>EUSSEN Gerardus</v>
      </c>
      <c r="D10" s="32"/>
      <c r="E10" s="32"/>
      <c r="F10" s="30">
        <v>2</v>
      </c>
      <c r="G10" s="30"/>
      <c r="H10" s="30">
        <v>30</v>
      </c>
      <c r="I10" s="30">
        <v>16</v>
      </c>
      <c r="J10" s="33">
        <v>1.87</v>
      </c>
      <c r="K10" s="30">
        <v>6</v>
      </c>
      <c r="L10" s="35">
        <v>1</v>
      </c>
      <c r="N10">
        <v>9414</v>
      </c>
    </row>
    <row r="11" spans="1:14" ht="15" customHeight="1" x14ac:dyDescent="0.2">
      <c r="B11" s="30">
        <v>3</v>
      </c>
      <c r="C11" s="31" t="str">
        <f>VLOOKUP(N11,[1]LEDEN!A$1:E$65536,2,FALSE)</f>
        <v>BOSTOEN Kris</v>
      </c>
      <c r="D11" s="32"/>
      <c r="E11" s="32"/>
      <c r="F11" s="30">
        <v>2</v>
      </c>
      <c r="G11" s="30"/>
      <c r="H11" s="30">
        <v>30</v>
      </c>
      <c r="I11" s="30">
        <v>18</v>
      </c>
      <c r="J11" s="33">
        <v>1.66</v>
      </c>
      <c r="K11" s="30">
        <v>8</v>
      </c>
      <c r="L11" s="35"/>
      <c r="N11">
        <v>9221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v>0</v>
      </c>
      <c r="I12" s="30"/>
      <c r="J12" s="33" t="e"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VANDENBERGHE Rudy</v>
      </c>
      <c r="D13" s="32"/>
      <c r="E13" s="32"/>
      <c r="F13" s="30">
        <v>2</v>
      </c>
      <c r="G13" s="30"/>
      <c r="H13" s="30">
        <v>30</v>
      </c>
      <c r="I13" s="30">
        <v>9</v>
      </c>
      <c r="J13" s="33">
        <v>3.33</v>
      </c>
      <c r="K13" s="30">
        <v>11</v>
      </c>
      <c r="L13" s="35"/>
      <c r="N13">
        <v>9439</v>
      </c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8</v>
      </c>
      <c r="G14" s="38">
        <f>SUM(G9:G13)</f>
        <v>0</v>
      </c>
      <c r="H14" s="38">
        <f>SUM(H9:H13)</f>
        <v>120</v>
      </c>
      <c r="I14" s="38">
        <f>SUM(I9:I13)</f>
        <v>56</v>
      </c>
      <c r="J14" s="39">
        <f>ROUNDDOWN(H14/I14,2)</f>
        <v>2.14</v>
      </c>
      <c r="K14" s="38">
        <f>MAX(K9:K13)</f>
        <v>19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VANDENBERGHE Rudy</v>
      </c>
      <c r="C17" s="22"/>
      <c r="D17" s="22"/>
      <c r="E17" s="22"/>
      <c r="F17" s="22" t="s">
        <v>10</v>
      </c>
      <c r="G17" s="24" t="str">
        <f>VLOOKUP(L17,[1]LEDEN!A$1:E$65536,3,FALSE)</f>
        <v>VOLH</v>
      </c>
      <c r="H17" s="24"/>
      <c r="I17" s="22"/>
      <c r="J17" s="22"/>
      <c r="K17" s="22"/>
      <c r="L17" s="25">
        <v>9439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DE WREEDE Marc</v>
      </c>
      <c r="D20" s="32"/>
      <c r="E20" s="32"/>
      <c r="F20" s="30">
        <v>2</v>
      </c>
      <c r="G20" s="30"/>
      <c r="H20" s="30">
        <v>30</v>
      </c>
      <c r="I20" s="30">
        <v>13</v>
      </c>
      <c r="J20" s="33">
        <v>2.2999999999999998</v>
      </c>
      <c r="K20" s="30">
        <v>9</v>
      </c>
      <c r="L20" s="34"/>
      <c r="N20">
        <v>1062</v>
      </c>
    </row>
    <row r="21" spans="1:14" x14ac:dyDescent="0.2">
      <c r="B21" s="30">
        <v>2</v>
      </c>
      <c r="C21" s="31" t="str">
        <f>VLOOKUP(N21,[1]LEDEN!A$1:E$65536,2,FALSE)</f>
        <v>EUSSEN Gerardus</v>
      </c>
      <c r="D21" s="32"/>
      <c r="E21" s="32"/>
      <c r="F21" s="30">
        <v>2</v>
      </c>
      <c r="G21" s="30"/>
      <c r="H21" s="30">
        <v>30</v>
      </c>
      <c r="I21" s="30">
        <v>10</v>
      </c>
      <c r="J21" s="33">
        <v>3</v>
      </c>
      <c r="K21" s="30">
        <v>7</v>
      </c>
      <c r="L21" s="35">
        <v>2</v>
      </c>
      <c r="N21">
        <v>9414</v>
      </c>
    </row>
    <row r="22" spans="1:14" x14ac:dyDescent="0.2">
      <c r="B22" s="30">
        <v>3</v>
      </c>
      <c r="C22" s="31" t="str">
        <f>VLOOKUP(N22,[1]LEDEN!A$1:E$65536,2,FALSE)</f>
        <v>BOSTOEN Kris</v>
      </c>
      <c r="D22" s="32"/>
      <c r="E22" s="32"/>
      <c r="F22" s="30">
        <v>2</v>
      </c>
      <c r="G22" s="30"/>
      <c r="H22" s="30">
        <v>30</v>
      </c>
      <c r="I22" s="30">
        <v>21</v>
      </c>
      <c r="J22" s="33">
        <v>1.42</v>
      </c>
      <c r="K22" s="30">
        <v>6</v>
      </c>
      <c r="L22" s="35"/>
      <c r="N22">
        <v>9221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v>0</v>
      </c>
      <c r="I23" s="30"/>
      <c r="J23" s="33" t="e"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COPPENS Christiaan</v>
      </c>
      <c r="D24" s="32"/>
      <c r="E24" s="32"/>
      <c r="F24" s="30">
        <v>0</v>
      </c>
      <c r="G24" s="30"/>
      <c r="H24" s="30">
        <v>20</v>
      </c>
      <c r="I24" s="30">
        <v>9</v>
      </c>
      <c r="J24" s="33">
        <v>2.2200000000000002</v>
      </c>
      <c r="K24" s="30">
        <v>6</v>
      </c>
      <c r="L24" s="35"/>
      <c r="N24">
        <v>8063</v>
      </c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110</v>
      </c>
      <c r="I25" s="38">
        <f>SUM(I20:I24)</f>
        <v>53</v>
      </c>
      <c r="J25" s="39">
        <f>ROUNDDOWN(H25/I25,2)</f>
        <v>2.0699999999999998</v>
      </c>
      <c r="K25" s="38">
        <f>MAX(K20:K24)</f>
        <v>9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EUSSEN Gerardus</v>
      </c>
      <c r="C28" s="22"/>
      <c r="D28" s="22"/>
      <c r="E28" s="22"/>
      <c r="F28" s="22" t="s">
        <v>10</v>
      </c>
      <c r="G28" s="24" t="str">
        <f>VLOOKUP(L28,[1]LEDEN!A$1:E$65536,3,FALSE)</f>
        <v>OBA</v>
      </c>
      <c r="H28" s="24"/>
      <c r="I28" s="22"/>
      <c r="J28" s="22"/>
      <c r="K28" s="22"/>
      <c r="L28" s="25">
        <v>9414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BOSTOEN Kris</v>
      </c>
      <c r="D31" s="32"/>
      <c r="E31" s="32"/>
      <c r="F31" s="30">
        <v>0</v>
      </c>
      <c r="G31" s="30"/>
      <c r="H31" s="30">
        <v>28</v>
      </c>
      <c r="I31" s="30">
        <v>21</v>
      </c>
      <c r="J31" s="33">
        <v>1.33</v>
      </c>
      <c r="K31" s="30">
        <v>8</v>
      </c>
      <c r="L31" s="34"/>
      <c r="N31">
        <v>9221</v>
      </c>
    </row>
    <row r="32" spans="1:14" x14ac:dyDescent="0.2">
      <c r="B32" s="30">
        <v>2</v>
      </c>
      <c r="C32" s="31" t="str">
        <f>VLOOKUP(N32,[1]LEDEN!A$1:E$65536,2,FALSE)</f>
        <v>COPPENS Christiaan</v>
      </c>
      <c r="D32" s="32"/>
      <c r="E32" s="32"/>
      <c r="F32" s="30">
        <v>0</v>
      </c>
      <c r="G32" s="30"/>
      <c r="H32" s="30">
        <v>14</v>
      </c>
      <c r="I32" s="30">
        <v>16</v>
      </c>
      <c r="J32" s="33">
        <v>0.87</v>
      </c>
      <c r="K32" s="30">
        <v>4</v>
      </c>
      <c r="L32" s="35">
        <v>3</v>
      </c>
      <c r="N32">
        <v>8063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VANDENBERGHE Rudy</v>
      </c>
      <c r="D34" s="32"/>
      <c r="E34" s="32"/>
      <c r="F34" s="30">
        <v>0</v>
      </c>
      <c r="G34" s="30"/>
      <c r="H34" s="30">
        <v>20</v>
      </c>
      <c r="I34" s="30">
        <v>10</v>
      </c>
      <c r="J34" s="33">
        <v>2</v>
      </c>
      <c r="K34" s="30">
        <v>8</v>
      </c>
      <c r="L34" s="35"/>
      <c r="N34">
        <v>9439</v>
      </c>
    </row>
    <row r="35" spans="1:14" x14ac:dyDescent="0.2">
      <c r="B35" s="30">
        <v>4</v>
      </c>
      <c r="C35" s="31" t="str">
        <f>VLOOKUP(N35,[1]LEDEN!A$1:E$65536,2,FALSE)</f>
        <v>DE WREEDE Marc</v>
      </c>
      <c r="D35" s="32"/>
      <c r="E35" s="32"/>
      <c r="F35" s="30">
        <v>2</v>
      </c>
      <c r="G35" s="30"/>
      <c r="H35" s="30">
        <v>30</v>
      </c>
      <c r="I35" s="30">
        <v>11</v>
      </c>
      <c r="J35" s="33">
        <v>2.72</v>
      </c>
      <c r="K35" s="30">
        <v>13</v>
      </c>
      <c r="L35" s="35"/>
      <c r="N35">
        <v>1062</v>
      </c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92</v>
      </c>
      <c r="I36" s="38">
        <f>SUM(I31:I35)</f>
        <v>58</v>
      </c>
      <c r="J36" s="39">
        <f>ROUNDDOWN(H36/I36,2)</f>
        <v>1.58</v>
      </c>
      <c r="K36" s="38">
        <f>MAX(K31:K35)</f>
        <v>13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BOSTOEN Kris</v>
      </c>
      <c r="C39" s="22"/>
      <c r="D39" s="22"/>
      <c r="E39" s="22"/>
      <c r="F39" s="22" t="s">
        <v>10</v>
      </c>
      <c r="G39" s="24" t="str">
        <f>VLOOKUP(L39,[1]LEDEN!A$1:E$65536,3,FALSE)</f>
        <v>STER</v>
      </c>
      <c r="H39" s="24"/>
      <c r="I39" s="22"/>
      <c r="J39" s="22"/>
      <c r="K39" s="22"/>
      <c r="L39" s="25">
        <v>9221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EUSSEN Gerardus</v>
      </c>
      <c r="D42" s="32"/>
      <c r="E42" s="32"/>
      <c r="F42" s="30">
        <v>2</v>
      </c>
      <c r="G42" s="30"/>
      <c r="H42" s="30">
        <v>30</v>
      </c>
      <c r="I42" s="30">
        <v>21</v>
      </c>
      <c r="J42" s="33">
        <v>1.42</v>
      </c>
      <c r="K42" s="30">
        <v>6</v>
      </c>
      <c r="L42" s="34"/>
      <c r="N42">
        <v>9414</v>
      </c>
    </row>
    <row r="43" spans="1:14" x14ac:dyDescent="0.2">
      <c r="B43" s="30">
        <v>2</v>
      </c>
      <c r="C43" s="31" t="str">
        <f>VLOOKUP(N43,[1]LEDEN!A$1:E$65536,2,FALSE)</f>
        <v>DE WREEDE Marc</v>
      </c>
      <c r="D43" s="32"/>
      <c r="E43" s="32"/>
      <c r="F43" s="30">
        <v>0</v>
      </c>
      <c r="G43" s="30"/>
      <c r="H43" s="30">
        <v>26</v>
      </c>
      <c r="I43" s="30">
        <v>28</v>
      </c>
      <c r="J43" s="33">
        <v>0.92</v>
      </c>
      <c r="K43" s="30">
        <v>5</v>
      </c>
      <c r="L43" s="35">
        <v>4</v>
      </c>
      <c r="N43">
        <v>1062</v>
      </c>
    </row>
    <row r="44" spans="1:14" x14ac:dyDescent="0.2">
      <c r="B44" s="30">
        <v>3</v>
      </c>
      <c r="C44" s="31" t="str">
        <f>VLOOKUP(N44,[1]LEDEN!A$1:E$65536,2,FALSE)</f>
        <v>COPPENS Christiaan</v>
      </c>
      <c r="D44" s="32"/>
      <c r="E44" s="32"/>
      <c r="F44" s="30">
        <v>0</v>
      </c>
      <c r="G44" s="30"/>
      <c r="H44" s="30">
        <v>27</v>
      </c>
      <c r="I44" s="30">
        <v>18</v>
      </c>
      <c r="J44" s="33">
        <v>1.5</v>
      </c>
      <c r="K44" s="30">
        <v>4</v>
      </c>
      <c r="L44" s="35"/>
      <c r="N44">
        <v>8063</v>
      </c>
    </row>
    <row r="45" spans="1:14" x14ac:dyDescent="0.2">
      <c r="B45" s="30">
        <v>4</v>
      </c>
      <c r="C45" s="31" t="str">
        <f>VLOOKUP(N45,[1]LEDEN!A$1:E$65536,2,FALSE)</f>
        <v>VANDENBERGHE Rudy</v>
      </c>
      <c r="D45" s="32"/>
      <c r="E45" s="32"/>
      <c r="F45" s="30">
        <v>0</v>
      </c>
      <c r="G45" s="30"/>
      <c r="H45" s="30">
        <v>28</v>
      </c>
      <c r="I45" s="30">
        <v>21</v>
      </c>
      <c r="J45" s="33">
        <v>1.33</v>
      </c>
      <c r="K45" s="30">
        <v>5</v>
      </c>
      <c r="L45" s="35"/>
      <c r="N45">
        <v>9439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111</v>
      </c>
      <c r="I47" s="38">
        <f>SUM(I42:I46)</f>
        <v>88</v>
      </c>
      <c r="J47" s="39">
        <f>ROUNDDOWN(H47/I47,2)</f>
        <v>1.26</v>
      </c>
      <c r="K47" s="38">
        <f>MAX(K42:K46)</f>
        <v>6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DE WREEDE Marc</v>
      </c>
      <c r="C50" s="22"/>
      <c r="D50" s="22"/>
      <c r="E50" s="22"/>
      <c r="F50" s="22" t="s">
        <v>10</v>
      </c>
      <c r="G50" s="24" t="str">
        <f>VLOOKUP(L50,[1]LEDEN!A$1:E$65536,3,FALSE)</f>
        <v>KGV</v>
      </c>
      <c r="H50" s="24"/>
      <c r="I50" s="22"/>
      <c r="J50" s="22"/>
      <c r="K50" s="22"/>
      <c r="L50" s="25">
        <v>1062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COPPENS Christiaan</v>
      </c>
      <c r="D53" s="32"/>
      <c r="E53" s="32"/>
      <c r="F53" s="44">
        <v>0</v>
      </c>
      <c r="G53" s="44"/>
      <c r="H53" s="44">
        <v>8</v>
      </c>
      <c r="I53" s="44">
        <v>13</v>
      </c>
      <c r="J53" s="45">
        <v>0.61</v>
      </c>
      <c r="K53" s="44">
        <v>2</v>
      </c>
      <c r="L53" s="34"/>
      <c r="N53">
        <v>8063</v>
      </c>
    </row>
    <row r="54" spans="1:14" x14ac:dyDescent="0.2">
      <c r="B54" s="30">
        <v>2</v>
      </c>
      <c r="C54" s="31" t="str">
        <f>VLOOKUP(N54,[1]LEDEN!A$1:E$65536,2,FALSE)</f>
        <v>VANDENBERGHE Rudy</v>
      </c>
      <c r="D54" s="32"/>
      <c r="E54" s="32"/>
      <c r="F54" s="44">
        <v>0</v>
      </c>
      <c r="G54" s="44"/>
      <c r="H54" s="44">
        <v>21</v>
      </c>
      <c r="I54" s="44">
        <v>13</v>
      </c>
      <c r="J54" s="45">
        <v>1.61</v>
      </c>
      <c r="K54" s="44">
        <v>4</v>
      </c>
      <c r="L54" s="35">
        <v>5</v>
      </c>
      <c r="N54">
        <v>9439</v>
      </c>
    </row>
    <row r="55" spans="1:14" x14ac:dyDescent="0.2">
      <c r="B55" s="30">
        <v>3</v>
      </c>
      <c r="C55" s="31" t="str">
        <f>VLOOKUP(N55,[1]LEDEN!A$1:E$65536,2,FALSE)</f>
        <v>BOSTOEN Kris</v>
      </c>
      <c r="D55" s="32"/>
      <c r="E55" s="32"/>
      <c r="F55" s="44">
        <v>2</v>
      </c>
      <c r="G55" s="44"/>
      <c r="H55" s="44">
        <v>30</v>
      </c>
      <c r="I55" s="44">
        <v>28</v>
      </c>
      <c r="J55" s="45">
        <v>1.07</v>
      </c>
      <c r="K55" s="44">
        <v>5</v>
      </c>
      <c r="L55" s="35"/>
      <c r="N55">
        <v>9221</v>
      </c>
    </row>
    <row r="56" spans="1:14" x14ac:dyDescent="0.2">
      <c r="B56" s="30">
        <v>4</v>
      </c>
      <c r="C56" s="31" t="str">
        <f>VLOOKUP(N56,[1]LEDEN!A$1:E$65536,2,FALSE)</f>
        <v>EUSSEN Gerardus</v>
      </c>
      <c r="D56" s="32"/>
      <c r="E56" s="32"/>
      <c r="F56" s="44">
        <v>0</v>
      </c>
      <c r="G56" s="44"/>
      <c r="H56" s="44">
        <v>16</v>
      </c>
      <c r="I56" s="44">
        <v>11</v>
      </c>
      <c r="J56" s="45">
        <v>1.45</v>
      </c>
      <c r="K56" s="44">
        <v>4</v>
      </c>
      <c r="L56" s="35"/>
      <c r="N56">
        <v>9414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>ROUNDDOWN(H57/I57,2)</f>
        <v>#DIV/0!</v>
      </c>
      <c r="K57" s="44"/>
      <c r="L57" s="35"/>
    </row>
    <row r="58" spans="1:14" x14ac:dyDescent="0.2">
      <c r="A58" s="36"/>
      <c r="B58" s="37"/>
      <c r="C58" s="36" t="s">
        <v>20</v>
      </c>
      <c r="D58" s="36"/>
      <c r="E58" s="36" t="s">
        <v>18</v>
      </c>
      <c r="F58" s="46">
        <f>SUM(F53:F57)</f>
        <v>2</v>
      </c>
      <c r="G58" s="46">
        <f>SUM(G53:G57)</f>
        <v>0</v>
      </c>
      <c r="H58" s="46">
        <f>SUM(H53:H57)</f>
        <v>75</v>
      </c>
      <c r="I58" s="46">
        <f>SUM(I53:I57)</f>
        <v>65</v>
      </c>
      <c r="J58" s="47">
        <f>ROUNDDOWN(H58/I58,2)</f>
        <v>1.1499999999999999</v>
      </c>
      <c r="K58" s="46">
        <f>MAX(K53:K57)</f>
        <v>5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1" spans="1:14" ht="15" x14ac:dyDescent="0.2">
      <c r="C61" s="48">
        <v>42078</v>
      </c>
      <c r="D61" s="48"/>
      <c r="G61" t="s">
        <v>21</v>
      </c>
      <c r="H61" t="s">
        <v>22</v>
      </c>
      <c r="J61" s="49"/>
      <c r="K61" s="49"/>
      <c r="L61" s="49"/>
      <c r="M61" s="49"/>
    </row>
    <row r="62" spans="1:14" x14ac:dyDescent="0.2">
      <c r="G62" t="s">
        <v>23</v>
      </c>
    </row>
  </sheetData>
  <sheetCalcPr fullCalcOnLoad="1"/>
  <mergeCells count="10">
    <mergeCell ref="L43:L46"/>
    <mergeCell ref="L54:L57"/>
    <mergeCell ref="C61:D61"/>
    <mergeCell ref="J61:M61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2015-03-15T19:44:28Z</dcterms:created>
  <dcterms:modified xsi:type="dcterms:W3CDTF">2015-03-15T19:44:39Z</dcterms:modified>
</cp:coreProperties>
</file>