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6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69" i="1" l="1"/>
  <c r="I69" i="1"/>
  <c r="G69" i="1"/>
  <c r="F69" i="1"/>
  <c r="H68" i="1"/>
  <c r="J68" i="1" s="1"/>
  <c r="C68" i="1"/>
  <c r="H67" i="1"/>
  <c r="J67" i="1" s="1"/>
  <c r="C67" i="1"/>
  <c r="J66" i="1"/>
  <c r="H66" i="1"/>
  <c r="C66" i="1"/>
  <c r="H65" i="1"/>
  <c r="J65" i="1" s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J56" i="1"/>
  <c r="H56" i="1"/>
  <c r="C56" i="1"/>
  <c r="H55" i="1"/>
  <c r="J55" i="1" s="1"/>
  <c r="C55" i="1"/>
  <c r="J54" i="1"/>
  <c r="H54" i="1"/>
  <c r="C54" i="1"/>
  <c r="H53" i="1"/>
  <c r="J53" i="1" s="1"/>
  <c r="C53" i="1"/>
  <c r="G50" i="1"/>
  <c r="B50" i="1"/>
  <c r="K47" i="1"/>
  <c r="I47" i="1"/>
  <c r="G47" i="1"/>
  <c r="F47" i="1"/>
  <c r="J46" i="1"/>
  <c r="H46" i="1"/>
  <c r="C46" i="1"/>
  <c r="H45" i="1"/>
  <c r="H47" i="1" s="1"/>
  <c r="J47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H34" i="1"/>
  <c r="J34" i="1" s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14" i="1" l="1"/>
  <c r="J14" i="1" s="1"/>
  <c r="J45" i="1"/>
  <c r="H69" i="1"/>
  <c r="J69" i="1" s="1"/>
  <c r="H58" i="1"/>
  <c r="J58" i="1" s="1"/>
  <c r="H25" i="1"/>
  <c r="J25" i="1" s="1"/>
  <c r="H36" i="1"/>
  <c r="J36" i="1" s="1"/>
</calcChain>
</file>

<file path=xl/sharedStrings.xml><?xml version="1.0" encoding="utf-8"?>
<sst xmlns="http://schemas.openxmlformats.org/spreadsheetml/2006/main" count="70" uniqueCount="24">
  <si>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</si>
  <si>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</si>
  <si>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</si>
  <si>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</si>
  <si>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6° KLASSE VRIJSPEL </t>
  </si>
  <si>
    <t xml:space="preserve">        KLEIN</t>
  </si>
  <si>
    <t>datum:</t>
  </si>
  <si>
    <t>Lokaal:</t>
  </si>
  <si>
    <t>KUNST &amp; VERMAAK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</si>
  <si>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</si>
  <si>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</si>
  <si>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</si>
  <si>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</si>
  <si>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</si>
  <si>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</si>
  <si>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</si>
  <si>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</si>
  <si>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PROM</t>
  </si>
  <si>
    <t>Totaal</t>
  </si>
  <si>
    <t>MG</t>
  </si>
  <si>
    <t>OG</t>
  </si>
  <si>
    <t>GS B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</si>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</sst>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3" xfId="0" applyBorder="1"/>
    <xf numFmtId="0" fontId="0" fillId="0" borderId="15" xfId="0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4" fontId="0" fillId="0" borderId="0" xfId="0" applyNumberForma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gewestfinales%20vrijspel%20%20KB%20201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8"/>
      <sheetName val="gwf7"/>
      <sheetName val="gwf6"/>
      <sheetName val="gwf5"/>
      <sheetName val="gwf4"/>
      <sheetName val="gwf3"/>
      <sheetName val="gw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75" workbookViewId="0">
      <selection activeCell="L42" sqref="L42:L47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42000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DE WREEDE Marc</v>
      </c>
      <c r="C6" s="22"/>
      <c r="D6" s="22"/>
      <c r="E6" s="22"/>
      <c r="F6" s="22" t="s">
        <v>10</v>
      </c>
      <c r="G6" s="24" t="str">
        <f>VLOOKUP(L6,[1]LEDEN!A$1:E$65536,3,FALSE)</f>
        <v>KGV</v>
      </c>
      <c r="H6" s="24"/>
      <c r="I6" s="22"/>
      <c r="J6" s="22"/>
      <c r="K6" s="22"/>
      <c r="L6" s="25">
        <v>1062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VLOOKUP(N9,[1]LEDEN!A$1:B$65536,2,FALSE)</f>
        <v>BUYENS Pascal</v>
      </c>
      <c r="D9" s="32"/>
      <c r="E9" s="32"/>
      <c r="F9" s="30">
        <v>0</v>
      </c>
      <c r="G9" s="30"/>
      <c r="H9" s="30">
        <v>53</v>
      </c>
      <c r="I9" s="30">
        <v>25</v>
      </c>
      <c r="J9" s="33">
        <f t="shared" ref="J9:J14" si="0">ROUNDDOWN(H9/I9,2)</f>
        <v>2.12</v>
      </c>
      <c r="K9" s="30">
        <v>8</v>
      </c>
      <c r="L9" s="34">
        <v>1</v>
      </c>
      <c r="N9">
        <v>8347</v>
      </c>
    </row>
    <row r="10" spans="1:14" ht="15" customHeight="1" x14ac:dyDescent="0.2">
      <c r="B10" s="30">
        <v>2</v>
      </c>
      <c r="C10" s="31" t="str">
        <f>VLOOKUP(N10,[1]LEDEN!A$1:B$65536,2,FALSE)</f>
        <v>LINTHOUT Freddy</v>
      </c>
      <c r="D10" s="32"/>
      <c r="E10" s="32"/>
      <c r="F10" s="30">
        <v>2</v>
      </c>
      <c r="G10" s="30"/>
      <c r="H10" s="30">
        <v>55</v>
      </c>
      <c r="I10" s="30">
        <v>10</v>
      </c>
      <c r="J10" s="33">
        <f t="shared" si="0"/>
        <v>5.5</v>
      </c>
      <c r="K10" s="30">
        <v>34</v>
      </c>
      <c r="L10" s="35"/>
      <c r="N10">
        <v>9253</v>
      </c>
    </row>
    <row r="11" spans="1:14" ht="15" customHeight="1" x14ac:dyDescent="0.2">
      <c r="B11" s="30">
        <v>3</v>
      </c>
      <c r="C11" s="31" t="str">
        <f>VLOOKUP(N11,[1]LEDEN!A$1:B$65536,2,FALSE)</f>
        <v>SANTY Eric</v>
      </c>
      <c r="D11" s="32"/>
      <c r="E11" s="32"/>
      <c r="F11" s="30">
        <v>1</v>
      </c>
      <c r="G11" s="30"/>
      <c r="H11" s="30">
        <v>55</v>
      </c>
      <c r="I11" s="30">
        <v>22</v>
      </c>
      <c r="J11" s="33">
        <f t="shared" si="0"/>
        <v>2.5</v>
      </c>
      <c r="K11" s="30">
        <v>21</v>
      </c>
      <c r="L11" s="35"/>
      <c r="N11">
        <v>1056</v>
      </c>
    </row>
    <row r="12" spans="1:14" ht="15" hidden="1" customHeight="1" x14ac:dyDescent="0.2">
      <c r="B12" s="30">
        <v>4</v>
      </c>
      <c r="C12" s="31" t="e">
        <f>VLOOKUP(N12,[1]LEDEN!A$1:B$65536,2,FALSE)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hidden="1" customHeight="1" x14ac:dyDescent="0.2">
      <c r="B13" s="30">
        <v>5</v>
      </c>
      <c r="C13" s="31" t="e">
        <f>VLOOKUP(N13,[1]LEDEN!A$1:B$65536,2,FALSE)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 t="s">
        <v>17</v>
      </c>
      <c r="D14" s="36"/>
      <c r="E14" s="36" t="s">
        <v>18</v>
      </c>
      <c r="F14" s="38">
        <f>SUM(F9:F13)</f>
        <v>3</v>
      </c>
      <c r="G14" s="38">
        <f>SUM(G9:G13)</f>
        <v>0</v>
      </c>
      <c r="H14" s="38">
        <f>SUM(H9:H13)</f>
        <v>163</v>
      </c>
      <c r="I14" s="38">
        <f>SUM(I9:I13)</f>
        <v>57</v>
      </c>
      <c r="J14" s="39">
        <f t="shared" si="0"/>
        <v>2.85</v>
      </c>
      <c r="K14" s="38">
        <f>MAX(K9:K13)</f>
        <v>34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VLOOKUP(L17,[1]LEDEN!A$1:B$65536,2,FALSE)</f>
        <v>SANTY Eric</v>
      </c>
      <c r="C17" s="22"/>
      <c r="D17" s="22"/>
      <c r="E17" s="22"/>
      <c r="F17" s="22" t="s">
        <v>10</v>
      </c>
      <c r="G17" s="24" t="str">
        <f>VLOOKUP(L17,[1]LEDEN!A$1:E$65536,3,FALSE)</f>
        <v>K.GHOK</v>
      </c>
      <c r="H17" s="24"/>
      <c r="I17" s="22"/>
      <c r="J17" s="22"/>
      <c r="K17" s="22"/>
      <c r="L17" s="25">
        <v>1056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>
        <v>2.2999999999999998</v>
      </c>
      <c r="I19" s="28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LINTHOUT Freddy</v>
      </c>
      <c r="D20" s="32"/>
      <c r="E20" s="32"/>
      <c r="F20" s="30"/>
      <c r="G20" s="30"/>
      <c r="H20" s="30">
        <v>38</v>
      </c>
      <c r="I20" s="30">
        <v>17</v>
      </c>
      <c r="J20" s="33">
        <f t="shared" ref="J20:J25" si="1">ROUNDDOWN(H20/I20,2)</f>
        <v>2.23</v>
      </c>
      <c r="K20" s="30">
        <v>9</v>
      </c>
      <c r="L20" s="34">
        <v>2</v>
      </c>
      <c r="N20">
        <v>9253</v>
      </c>
    </row>
    <row r="21" spans="1:14" ht="12.75" customHeight="1" x14ac:dyDescent="0.2">
      <c r="B21" s="30">
        <v>2</v>
      </c>
      <c r="C21" s="31" t="str">
        <f>VLOOKUP(N21,[1]LEDEN!A$1:E$65536,2,FALSE)</f>
        <v>BUYENS Pascal</v>
      </c>
      <c r="D21" s="32"/>
      <c r="E21" s="32"/>
      <c r="F21" s="30">
        <v>0</v>
      </c>
      <c r="G21" s="30"/>
      <c r="H21" s="30">
        <v>55</v>
      </c>
      <c r="I21" s="30">
        <v>28</v>
      </c>
      <c r="J21" s="33">
        <f t="shared" si="1"/>
        <v>1.96</v>
      </c>
      <c r="K21" s="30">
        <v>9</v>
      </c>
      <c r="L21" s="35"/>
      <c r="N21">
        <v>8347</v>
      </c>
    </row>
    <row r="22" spans="1:14" ht="12.75" customHeight="1" x14ac:dyDescent="0.2">
      <c r="B22" s="30">
        <v>3</v>
      </c>
      <c r="C22" s="31" t="str">
        <f>VLOOKUP(N22,[1]LEDEN!A$1:E$65536,2,FALSE)</f>
        <v>DE WREEDE Marc</v>
      </c>
      <c r="D22" s="32"/>
      <c r="E22" s="32"/>
      <c r="F22" s="30">
        <v>2</v>
      </c>
      <c r="G22" s="30"/>
      <c r="H22" s="30">
        <v>55</v>
      </c>
      <c r="I22" s="30">
        <v>22</v>
      </c>
      <c r="J22" s="33">
        <f t="shared" si="1"/>
        <v>2.5</v>
      </c>
      <c r="K22" s="30">
        <v>8</v>
      </c>
      <c r="L22" s="35"/>
      <c r="N22">
        <v>1062</v>
      </c>
    </row>
    <row r="23" spans="1:14" ht="12.75" hidden="1" customHeight="1" x14ac:dyDescent="0.2">
      <c r="B23" s="30">
        <v>4</v>
      </c>
      <c r="C23" s="31" t="e">
        <f>VLOOKUP(N23,[1]LEDEN!A$1:E$65536,2,FALSE)</f>
        <v>#N/A</v>
      </c>
      <c r="D23" s="32"/>
      <c r="E23" s="32"/>
      <c r="F23" s="30">
        <v>1</v>
      </c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>
        <v>5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19</v>
      </c>
      <c r="D25" s="36"/>
      <c r="E25" s="36" t="s">
        <v>18</v>
      </c>
      <c r="F25" s="38">
        <f>SUM(F20:F24)</f>
        <v>3</v>
      </c>
      <c r="G25" s="38">
        <f>SUM(G20:G24)</f>
        <v>0</v>
      </c>
      <c r="H25" s="38">
        <f>SUM(H20:H24)</f>
        <v>148</v>
      </c>
      <c r="I25" s="38">
        <f>SUM(I20:I24)</f>
        <v>67</v>
      </c>
      <c r="J25" s="39">
        <f t="shared" si="1"/>
        <v>2.2000000000000002</v>
      </c>
      <c r="K25" s="38">
        <f>MAX(K20:K24)</f>
        <v>9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LINTHOUT Freddy</v>
      </c>
      <c r="C28" s="22"/>
      <c r="D28" s="22"/>
      <c r="E28" s="22"/>
      <c r="F28" s="22" t="s">
        <v>10</v>
      </c>
      <c r="G28" s="24" t="str">
        <f>VLOOKUP(L28,[1]LEDEN!A$1:E$65536,3,FALSE)</f>
        <v>OS</v>
      </c>
      <c r="H28" s="24"/>
      <c r="I28" s="22"/>
      <c r="J28" s="22"/>
      <c r="K28" s="22"/>
      <c r="L28" s="25">
        <v>9253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SANTY Eric</v>
      </c>
      <c r="D31" s="32"/>
      <c r="E31" s="32"/>
      <c r="F31" s="30">
        <v>2</v>
      </c>
      <c r="G31" s="30"/>
      <c r="H31" s="30">
        <v>55</v>
      </c>
      <c r="I31" s="30">
        <v>17</v>
      </c>
      <c r="J31" s="33">
        <f t="shared" ref="J31:J36" si="2">ROUNDDOWN(H31/I31,2)</f>
        <v>3.23</v>
      </c>
      <c r="K31" s="30">
        <v>14</v>
      </c>
      <c r="L31" s="34">
        <v>3</v>
      </c>
      <c r="N31">
        <v>1056</v>
      </c>
    </row>
    <row r="32" spans="1:14" ht="12.75" customHeight="1" x14ac:dyDescent="0.2">
      <c r="B32" s="30">
        <v>2</v>
      </c>
      <c r="C32" s="31" t="str">
        <f>VLOOKUP(N32,[1]LEDEN!A$1:E$65536,2,FALSE)</f>
        <v>DE WREEDE Marc</v>
      </c>
      <c r="D32" s="32"/>
      <c r="E32" s="32"/>
      <c r="F32" s="30">
        <v>0</v>
      </c>
      <c r="G32" s="30"/>
      <c r="H32" s="30">
        <v>46</v>
      </c>
      <c r="I32" s="30">
        <v>10</v>
      </c>
      <c r="J32" s="33">
        <f t="shared" si="2"/>
        <v>4.5999999999999996</v>
      </c>
      <c r="K32" s="30">
        <v>10</v>
      </c>
      <c r="L32" s="35"/>
      <c r="N32">
        <v>1062</v>
      </c>
    </row>
    <row r="33" spans="1:14" ht="12.75" customHeight="1" x14ac:dyDescent="0.2">
      <c r="B33" s="30">
        <v>3</v>
      </c>
      <c r="C33" s="31" t="str">
        <f>VLOOKUP(N33,[1]LEDEN!A$1:E$65536,2,FALSE)</f>
        <v>BUYENS Pascal</v>
      </c>
      <c r="D33" s="32"/>
      <c r="E33" s="32"/>
      <c r="F33" s="30">
        <v>0</v>
      </c>
      <c r="G33" s="30"/>
      <c r="H33" s="30">
        <v>36</v>
      </c>
      <c r="I33" s="30">
        <v>20</v>
      </c>
      <c r="J33" s="33">
        <f t="shared" si="2"/>
        <v>1.8</v>
      </c>
      <c r="K33" s="30">
        <v>8</v>
      </c>
      <c r="L33" s="35"/>
      <c r="N33">
        <v>8347</v>
      </c>
    </row>
    <row r="34" spans="1:14" ht="12.75" hidden="1" customHeight="1" x14ac:dyDescent="0.2">
      <c r="B34" s="30">
        <v>4</v>
      </c>
      <c r="C34" s="31" t="e">
        <f>VLOOKUP(N34,[1]LEDEN!A$1:E$65536,2,FALSE)</f>
        <v>#N/A</v>
      </c>
      <c r="D34" s="32"/>
      <c r="E34" s="32"/>
      <c r="F34" s="30"/>
      <c r="G34" s="30"/>
      <c r="H34" s="30">
        <f>G34/8*7</f>
        <v>0</v>
      </c>
      <c r="I34" s="30"/>
      <c r="J34" s="33" t="e">
        <f t="shared" si="2"/>
        <v>#DIV/0!</v>
      </c>
      <c r="K34" s="30"/>
      <c r="L34" s="35"/>
    </row>
    <row r="35" spans="1:14" ht="12.75" hidden="1" customHeight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 t="s">
        <v>19</v>
      </c>
      <c r="D36" s="36"/>
      <c r="E36" s="36" t="s">
        <v>18</v>
      </c>
      <c r="F36" s="38">
        <f>SUM(F31:F35)</f>
        <v>2</v>
      </c>
      <c r="G36" s="38">
        <f>SUM(G31:G35)</f>
        <v>0</v>
      </c>
      <c r="H36" s="38">
        <f>SUM(H31:H35)</f>
        <v>137</v>
      </c>
      <c r="I36" s="38">
        <f>SUM(I31:I35)</f>
        <v>47</v>
      </c>
      <c r="J36" s="39">
        <f t="shared" si="2"/>
        <v>2.91</v>
      </c>
      <c r="K36" s="38">
        <f>MAX(K31:K35)</f>
        <v>14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BUYENS Pascal</v>
      </c>
      <c r="C39" s="22"/>
      <c r="D39" s="22"/>
      <c r="E39" s="22"/>
      <c r="F39" s="22" t="s">
        <v>10</v>
      </c>
      <c r="G39" s="24" t="str">
        <f>VLOOKUP(L39,[1]LEDEN!A$1:E$65536,3,FALSE)</f>
        <v>ROY</v>
      </c>
      <c r="H39" s="24"/>
      <c r="I39" s="22"/>
      <c r="J39" s="22"/>
      <c r="K39" s="22"/>
      <c r="L39" s="25">
        <v>8347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ht="12.75" customHeight="1" x14ac:dyDescent="0.2">
      <c r="B42" s="30">
        <v>1</v>
      </c>
      <c r="C42" s="31" t="str">
        <f>VLOOKUP(N42,[1]LEDEN!A$1:E$65536,2,FALSE)</f>
        <v>COLLE Gino</v>
      </c>
      <c r="D42" s="32"/>
      <c r="E42" s="32"/>
      <c r="F42" s="30">
        <v>2</v>
      </c>
      <c r="G42" s="30"/>
      <c r="H42" s="30">
        <v>55</v>
      </c>
      <c r="I42" s="30">
        <v>25</v>
      </c>
      <c r="J42" s="33">
        <f t="shared" ref="J42:J47" si="3">ROUNDDOWN(H42/I42,2)</f>
        <v>2.2000000000000002</v>
      </c>
      <c r="K42" s="30">
        <v>14</v>
      </c>
      <c r="L42" s="34">
        <v>4</v>
      </c>
      <c r="N42">
        <v>1052</v>
      </c>
    </row>
    <row r="43" spans="1:14" ht="12.75" customHeight="1" x14ac:dyDescent="0.2">
      <c r="B43" s="30">
        <v>2</v>
      </c>
      <c r="C43" s="31" t="str">
        <f>VLOOKUP(N43,[1]LEDEN!A$1:E$65536,2,FALSE)</f>
        <v>SANTY Eric</v>
      </c>
      <c r="D43" s="32"/>
      <c r="E43" s="32"/>
      <c r="F43" s="30">
        <v>0</v>
      </c>
      <c r="G43" s="30"/>
      <c r="H43" s="30">
        <v>34</v>
      </c>
      <c r="I43" s="30">
        <v>28</v>
      </c>
      <c r="J43" s="33">
        <f t="shared" si="3"/>
        <v>1.21</v>
      </c>
      <c r="K43" s="30">
        <v>6</v>
      </c>
      <c r="L43" s="35"/>
      <c r="N43">
        <v>1056</v>
      </c>
    </row>
    <row r="44" spans="1:14" ht="12.75" customHeight="1" x14ac:dyDescent="0.2">
      <c r="B44" s="30">
        <v>3</v>
      </c>
      <c r="C44" s="31" t="str">
        <f>VLOOKUP(N44,[1]LEDEN!A$1:E$65536,2,FALSE)</f>
        <v>LINTHOUT Freddy</v>
      </c>
      <c r="D44" s="32"/>
      <c r="E44" s="32"/>
      <c r="F44" s="30">
        <v>2</v>
      </c>
      <c r="G44" s="30"/>
      <c r="H44" s="30">
        <v>55</v>
      </c>
      <c r="I44" s="30">
        <v>20</v>
      </c>
      <c r="J44" s="33">
        <f t="shared" si="3"/>
        <v>2.75</v>
      </c>
      <c r="K44" s="30">
        <v>10</v>
      </c>
      <c r="L44" s="35"/>
      <c r="N44">
        <v>9253</v>
      </c>
    </row>
    <row r="45" spans="1:14" ht="12.75" hidden="1" customHeight="1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>
        <f>G45/8*7</f>
        <v>0</v>
      </c>
      <c r="I45" s="30"/>
      <c r="J45" s="33" t="e">
        <f t="shared" si="3"/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ht="12.75" customHeight="1" x14ac:dyDescent="0.2">
      <c r="A47" s="36"/>
      <c r="B47" s="37"/>
      <c r="C47" s="36" t="s">
        <v>20</v>
      </c>
      <c r="D47" s="36"/>
      <c r="E47" s="36" t="s">
        <v>18</v>
      </c>
      <c r="F47" s="38">
        <f>SUM(F42:F46)</f>
        <v>4</v>
      </c>
      <c r="G47" s="38">
        <f>SUM(G42:G46)</f>
        <v>0</v>
      </c>
      <c r="H47" s="38">
        <f>SUM(H42:H46)</f>
        <v>144</v>
      </c>
      <c r="I47" s="38">
        <f>SUM(I42:I46)</f>
        <v>73</v>
      </c>
      <c r="J47" s="39">
        <f t="shared" si="3"/>
        <v>1.97</v>
      </c>
      <c r="K47" s="38">
        <f>MAX(K42:K46)</f>
        <v>14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3" ht="6" customHeight="1" x14ac:dyDescent="0.2"/>
    <row r="50" spans="1:13" ht="15" hidden="1" x14ac:dyDescent="0.2">
      <c r="A50" s="22" t="s">
        <v>9</v>
      </c>
      <c r="B50" s="23" t="e">
        <f>VLOOKUP(L50,[1]LEDEN!A$1:E$65536,2,FALSE)</f>
        <v>#N/A</v>
      </c>
      <c r="C50" s="22"/>
      <c r="D50" s="22"/>
      <c r="E50" s="22"/>
      <c r="F50" s="22" t="s">
        <v>10</v>
      </c>
      <c r="G50" s="24" t="e">
        <f>VLOOKUP(L50,[1]LEDEN!A$1:E$65536,3,FALSE)</f>
        <v>#N/A</v>
      </c>
      <c r="H50" s="24"/>
      <c r="I50" s="22"/>
      <c r="J50" s="22"/>
      <c r="K50" s="22"/>
      <c r="L50" s="25"/>
      <c r="M50" s="44"/>
    </row>
    <row r="51" spans="1:13" hidden="1" x14ac:dyDescent="0.2"/>
    <row r="52" spans="1:13" hidden="1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3" hidden="1" x14ac:dyDescent="0.2">
      <c r="B53" s="30">
        <v>1</v>
      </c>
      <c r="C53" s="31" t="e">
        <f>VLOOKUP(N53,[1]LEDEN!A$1:E$65536,2,FALSE)</f>
        <v>#N/A</v>
      </c>
      <c r="D53" s="32"/>
      <c r="E53" s="32"/>
      <c r="F53" s="30"/>
      <c r="G53" s="30"/>
      <c r="H53" s="30">
        <f>G53/8*7</f>
        <v>0</v>
      </c>
      <c r="I53" s="30"/>
      <c r="J53" s="33" t="e">
        <f t="shared" ref="J53:J58" si="4">ROUNDDOWN(H53/I53,2)</f>
        <v>#DIV/0!</v>
      </c>
      <c r="K53" s="30"/>
      <c r="L53" s="45"/>
    </row>
    <row r="54" spans="1:13" hidden="1" x14ac:dyDescent="0.2">
      <c r="B54" s="30">
        <v>2</v>
      </c>
      <c r="C54" s="31" t="e">
        <f>VLOOKUP(N54,[1]LEDEN!A$1:E$65536,2,FALSE)</f>
        <v>#N/A</v>
      </c>
      <c r="D54" s="32"/>
      <c r="E54" s="32"/>
      <c r="F54" s="30"/>
      <c r="G54" s="30"/>
      <c r="H54" s="30">
        <f>G54/8*7</f>
        <v>0</v>
      </c>
      <c r="I54" s="30"/>
      <c r="J54" s="33" t="e">
        <f t="shared" si="4"/>
        <v>#DIV/0!</v>
      </c>
      <c r="K54" s="30"/>
      <c r="L54" s="35"/>
    </row>
    <row r="55" spans="1:13" hidden="1" x14ac:dyDescent="0.2">
      <c r="B55" s="30">
        <v>3</v>
      </c>
      <c r="C55" s="31" t="e">
        <f>VLOOKUP(N55,[1]LEDEN!A$1:E$65536,2,FALSE)</f>
        <v>#N/A</v>
      </c>
      <c r="D55" s="32"/>
      <c r="E55" s="32"/>
      <c r="F55" s="30"/>
      <c r="G55" s="30"/>
      <c r="H55" s="30">
        <f>G55/8*7</f>
        <v>0</v>
      </c>
      <c r="I55" s="30"/>
      <c r="J55" s="33" t="e">
        <f t="shared" si="4"/>
        <v>#DIV/0!</v>
      </c>
      <c r="K55" s="30"/>
      <c r="L55" s="35"/>
    </row>
    <row r="56" spans="1:13" hidden="1" x14ac:dyDescent="0.2">
      <c r="B56" s="30">
        <v>4</v>
      </c>
      <c r="C56" s="31" t="e">
        <f>VLOOKUP(N56,[1]LEDEN!A$1:E$65536,2,FALSE)</f>
        <v>#N/A</v>
      </c>
      <c r="D56" s="32"/>
      <c r="E56" s="32"/>
      <c r="F56" s="30"/>
      <c r="G56" s="30"/>
      <c r="H56" s="30">
        <f>G56/8*7</f>
        <v>0</v>
      </c>
      <c r="I56" s="30"/>
      <c r="J56" s="33" t="e">
        <f t="shared" si="4"/>
        <v>#DIV/0!</v>
      </c>
      <c r="K56" s="30"/>
      <c r="L56" s="35"/>
    </row>
    <row r="57" spans="1:13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3" hidden="1" x14ac:dyDescent="0.2">
      <c r="A58" s="36"/>
      <c r="B58" s="37"/>
      <c r="C58" s="36"/>
      <c r="D58" s="36"/>
      <c r="E58" s="36" t="s">
        <v>18</v>
      </c>
      <c r="F58" s="38">
        <f>SUM(F53:F57)</f>
        <v>0</v>
      </c>
      <c r="G58" s="38">
        <f>SUM(G53:G57)</f>
        <v>0</v>
      </c>
      <c r="H58" s="38">
        <f>SUM(H53:H57)</f>
        <v>0</v>
      </c>
      <c r="I58" s="38">
        <f>SUM(I53:I57)</f>
        <v>0</v>
      </c>
      <c r="J58" s="39" t="e">
        <f t="shared" si="4"/>
        <v>#DIV/0!</v>
      </c>
      <c r="K58" s="38">
        <f>MAX(K53:K57)</f>
        <v>0</v>
      </c>
      <c r="L58" s="46"/>
    </row>
    <row r="59" spans="1:13" ht="13.5" hidden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3" ht="15.75" hidden="1" x14ac:dyDescent="0.25">
      <c r="C60" s="47"/>
      <c r="D60" s="48"/>
      <c r="I60" s="49"/>
      <c r="J60" s="44"/>
      <c r="K60" s="44"/>
      <c r="L60" s="44"/>
    </row>
    <row r="61" spans="1:13" ht="15" hidden="1" x14ac:dyDescent="0.2">
      <c r="A61" s="22" t="s">
        <v>9</v>
      </c>
      <c r="B61" s="23" t="e">
        <f>VLOOKUP(L61,[1]LEDEN!A$1:E$65536,2,FALSE)</f>
        <v>#N/A</v>
      </c>
      <c r="C61" s="22"/>
      <c r="D61" s="22"/>
      <c r="E61" s="22"/>
      <c r="F61" s="22" t="s">
        <v>10</v>
      </c>
      <c r="G61" s="24" t="e">
        <f>VLOOKUP(L61,[1]LEDEN!A$1:E$65536,3,FALSE)</f>
        <v>#N/A</v>
      </c>
      <c r="H61" s="24"/>
      <c r="I61" s="22"/>
      <c r="J61" s="22"/>
      <c r="K61" s="22"/>
      <c r="L61" s="25"/>
      <c r="M61" s="44"/>
    </row>
    <row r="62" spans="1:13" hidden="1" x14ac:dyDescent="0.2"/>
    <row r="63" spans="1:13" hidden="1" x14ac:dyDescent="0.2">
      <c r="F63" s="26" t="s">
        <v>11</v>
      </c>
      <c r="G63" s="27" t="s">
        <v>12</v>
      </c>
      <c r="H63" s="27">
        <v>2.2999999999999998</v>
      </c>
      <c r="I63" s="28" t="s">
        <v>13</v>
      </c>
      <c r="J63" s="29" t="s">
        <v>14</v>
      </c>
      <c r="K63" s="27" t="s">
        <v>15</v>
      </c>
      <c r="L63" s="27" t="s">
        <v>16</v>
      </c>
    </row>
    <row r="64" spans="1:13" hidden="1" x14ac:dyDescent="0.2">
      <c r="B64" s="30">
        <v>1</v>
      </c>
      <c r="C64" s="31" t="e">
        <f>VLOOKUP(N64,[1]LEDEN!A$1:E$65536,2,FALSE)</f>
        <v>#N/A</v>
      </c>
      <c r="D64" s="32"/>
      <c r="E64" s="32"/>
      <c r="F64" s="30"/>
      <c r="G64" s="30"/>
      <c r="H64" s="30">
        <f>G64/8*7</f>
        <v>0</v>
      </c>
      <c r="I64" s="30"/>
      <c r="J64" s="33" t="e">
        <f t="shared" ref="J64:J69" si="5">ROUNDDOWN(H64/I64,2)</f>
        <v>#DIV/0!</v>
      </c>
      <c r="K64" s="30"/>
      <c r="L64" s="45"/>
    </row>
    <row r="65" spans="1:12" hidden="1" x14ac:dyDescent="0.2">
      <c r="B65" s="30">
        <v>2</v>
      </c>
      <c r="C65" s="31" t="e">
        <f>VLOOKUP(N65,[1]LEDEN!A$1:E$65536,2,FALSE)</f>
        <v>#N/A</v>
      </c>
      <c r="D65" s="32"/>
      <c r="E65" s="32"/>
      <c r="F65" s="30"/>
      <c r="G65" s="30"/>
      <c r="H65" s="30">
        <f>G65/8*7</f>
        <v>0</v>
      </c>
      <c r="I65" s="30"/>
      <c r="J65" s="33" t="e">
        <f t="shared" si="5"/>
        <v>#DIV/0!</v>
      </c>
      <c r="K65" s="30"/>
      <c r="L65" s="35"/>
    </row>
    <row r="66" spans="1:12" hidden="1" x14ac:dyDescent="0.2">
      <c r="B66" s="30">
        <v>3</v>
      </c>
      <c r="C66" s="31" t="e">
        <f>VLOOKUP(N66,[1]LEDEN!A$1:E$65536,2,FALSE)</f>
        <v>#N/A</v>
      </c>
      <c r="D66" s="32"/>
      <c r="E66" s="32"/>
      <c r="F66" s="30"/>
      <c r="G66" s="30"/>
      <c r="H66" s="30">
        <f>G66/8*7</f>
        <v>0</v>
      </c>
      <c r="I66" s="30"/>
      <c r="J66" s="33" t="e">
        <f t="shared" si="5"/>
        <v>#DIV/0!</v>
      </c>
      <c r="K66" s="30"/>
      <c r="L66" s="35"/>
    </row>
    <row r="67" spans="1:12" hidden="1" x14ac:dyDescent="0.2">
      <c r="B67" s="30">
        <v>4</v>
      </c>
      <c r="C67" s="31" t="e">
        <f>VLOOKUP(N67,[1]LEDEN!A$1:E$65536,2,FALSE)</f>
        <v>#N/A</v>
      </c>
      <c r="D67" s="32"/>
      <c r="E67" s="32"/>
      <c r="F67" s="30"/>
      <c r="G67" s="30"/>
      <c r="H67" s="30">
        <f>G67/8*7</f>
        <v>0</v>
      </c>
      <c r="I67" s="30"/>
      <c r="J67" s="33" t="e">
        <f t="shared" si="5"/>
        <v>#DIV/0!</v>
      </c>
      <c r="K67" s="30"/>
      <c r="L67" s="35"/>
    </row>
    <row r="68" spans="1:12" hidden="1" x14ac:dyDescent="0.2">
      <c r="B68" s="30">
        <v>5</v>
      </c>
      <c r="C68" s="31" t="e">
        <f>VLOOKUP(N68,[1]LEDEN!A$1:E$65536,2,FALSE)</f>
        <v>#N/A</v>
      </c>
      <c r="D68" s="32"/>
      <c r="E68" s="32"/>
      <c r="F68" s="30"/>
      <c r="G68" s="30"/>
      <c r="H68" s="30">
        <f>G68/8*7</f>
        <v>0</v>
      </c>
      <c r="I68" s="30"/>
      <c r="J68" s="33" t="e">
        <f t="shared" si="5"/>
        <v>#DIV/0!</v>
      </c>
      <c r="K68" s="30"/>
      <c r="L68" s="35"/>
    </row>
    <row r="69" spans="1:12" hidden="1" x14ac:dyDescent="0.2">
      <c r="A69" s="36"/>
      <c r="B69" s="37"/>
      <c r="C69" s="36"/>
      <c r="D69" s="36"/>
      <c r="E69" s="36" t="s">
        <v>18</v>
      </c>
      <c r="F69" s="38">
        <f>SUM(F64:F68)</f>
        <v>0</v>
      </c>
      <c r="G69" s="38">
        <f>SUM(G64:G68)</f>
        <v>0</v>
      </c>
      <c r="H69" s="38">
        <f>SUM(H64:H68)</f>
        <v>0</v>
      </c>
      <c r="I69" s="38">
        <f>SUM(I64:I68)</f>
        <v>0</v>
      </c>
      <c r="J69" s="39" t="e">
        <f t="shared" si="5"/>
        <v>#DIV/0!</v>
      </c>
      <c r="K69" s="38">
        <f>MAX(K64:K68)</f>
        <v>0</v>
      </c>
      <c r="L69" s="46"/>
    </row>
    <row r="70" spans="1:12" ht="13.5" hidden="1" thickBot="1" x14ac:dyDescent="0.25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2" hidden="1" x14ac:dyDescent="0.2"/>
    <row r="73" spans="1:12" x14ac:dyDescent="0.2">
      <c r="D73" s="50">
        <v>42001</v>
      </c>
      <c r="H73" t="s">
        <v>21</v>
      </c>
      <c r="I73" t="s">
        <v>22</v>
      </c>
    </row>
    <row r="74" spans="1:12" x14ac:dyDescent="0.2">
      <c r="H74" t="s">
        <v>23</v>
      </c>
    </row>
  </sheetData>
  <sheetCalcPr fullCalcOnLoad="1"/>
  <mergeCells count="10">
    <mergeCell ref="L42:L47"/>
    <mergeCell ref="L54:L57"/>
    <mergeCell ref="C60:D60"/>
    <mergeCell ref="L65:L68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2014-12-28T21:46:21Z</dcterms:created>
  <dcterms:modified xsi:type="dcterms:W3CDTF">2014-12-28T21:46:38Z</dcterms:modified>
</cp:coreProperties>
</file>