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e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C44" i="1"/>
  <c r="C43" i="1"/>
  <c r="C42" i="1"/>
  <c r="H39" i="1"/>
  <c r="G39" i="1"/>
  <c r="B39" i="1"/>
  <c r="K36" i="1"/>
  <c r="I36" i="1"/>
  <c r="H36" i="1"/>
  <c r="J36" i="1" s="1"/>
  <c r="G36" i="1"/>
  <c r="F36" i="1"/>
  <c r="J35" i="1"/>
  <c r="C35" i="1"/>
  <c r="C34" i="1"/>
  <c r="C33" i="1"/>
  <c r="C32" i="1"/>
  <c r="C31" i="1"/>
  <c r="H28" i="1"/>
  <c r="G28" i="1"/>
  <c r="B28" i="1"/>
  <c r="K25" i="1"/>
  <c r="J25" i="1"/>
  <c r="I25" i="1"/>
  <c r="H25" i="1"/>
  <c r="G25" i="1"/>
  <c r="F25" i="1"/>
  <c r="J24" i="1"/>
  <c r="C24" i="1"/>
  <c r="J23" i="1"/>
  <c r="C23" i="1"/>
  <c r="C22" i="1"/>
  <c r="C21" i="1"/>
  <c r="C20" i="1"/>
  <c r="H17" i="1"/>
  <c r="G17" i="1"/>
  <c r="B17" i="1"/>
  <c r="K14" i="1"/>
  <c r="J14" i="1"/>
  <c r="I14" i="1"/>
  <c r="H14" i="1"/>
  <c r="G14" i="1"/>
  <c r="F14" i="1"/>
  <c r="J13" i="1"/>
  <c r="C13" i="1"/>
  <c r="J12" i="1"/>
  <c r="C12" i="1"/>
  <c r="C11" i="1"/>
  <c r="C10" i="1"/>
  <c r="C9" i="1"/>
  <c r="H6" i="1"/>
  <c r="G6" i="1"/>
  <c r="B6" i="1"/>
  <c r="J68" i="1" l="1"/>
</calcChain>
</file>

<file path=xl/sharedStrings.xml><?xml version="1.0" encoding="utf-8"?>
<sst xmlns="http://schemas.openxmlformats.org/spreadsheetml/2006/main" count="71" uniqueCount="21">
  <si>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</si>
  <si>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</si>
  <si>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</si>
  <si>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</si>
  <si>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VRIJSPEL</t>
  </si>
  <si>
    <t xml:space="preserve">     MATCH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</si>
  <si>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</si>
  <si>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</si>
  <si>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</si>
  <si>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</si>
  <si>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</si>
  <si>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</si>
  <si>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</si>
  <si>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</si>
  <si>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</si>
  <si>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</si>
  <si>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</si>
  <si>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</si>
  <si>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</si>
  <si>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GSB</t>
  </si>
  <si>
    <t>Albert Verbeken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</si>
</sst>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0" fillId="0" borderId="0" xfId="0" applyNumberFormat="1"/>
    <xf numFmtId="0" fontId="2" fillId="0" borderId="0" xfId="0" applyFon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vrijspel%20M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f4"/>
      <sheetName val="gewf23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I78" sqref="I78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/>
      <c r="D3" s="11"/>
      <c r="E3" s="12" t="s">
        <v>7</v>
      </c>
      <c r="F3" s="13"/>
      <c r="G3" s="13"/>
      <c r="H3" s="13"/>
      <c r="I3" s="13"/>
      <c r="J3" s="14" t="s">
        <v>8</v>
      </c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CARDON Eddy</v>
      </c>
      <c r="C6" s="22"/>
      <c r="D6" s="22"/>
      <c r="E6" s="22"/>
      <c r="F6" s="22" t="s">
        <v>10</v>
      </c>
      <c r="G6" s="24" t="str">
        <f>VLOOKUP(L6,[1]LEDEN!A$1:E$65536,3,FALSE)</f>
        <v>IBA</v>
      </c>
      <c r="H6" s="24" t="str">
        <f>VLOOKUP(L6,[1]LEDEN!A$1:C$65536,3,FALSE)</f>
        <v>IBA</v>
      </c>
      <c r="I6" s="22"/>
      <c r="J6" s="22"/>
      <c r="K6" s="22"/>
      <c r="L6" s="25">
        <v>1059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 t="s">
        <v>13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DENEUT Johan</v>
      </c>
      <c r="D9" s="32"/>
      <c r="E9" s="32"/>
      <c r="F9" s="30">
        <v>2</v>
      </c>
      <c r="G9" s="30"/>
      <c r="H9" s="30">
        <v>60</v>
      </c>
      <c r="I9" s="30">
        <v>16</v>
      </c>
      <c r="J9" s="33">
        <v>3.75</v>
      </c>
      <c r="K9" s="30">
        <v>17</v>
      </c>
      <c r="L9" s="34">
        <v>1</v>
      </c>
      <c r="N9">
        <v>9143</v>
      </c>
    </row>
    <row r="10" spans="1:14" ht="15" customHeight="1" x14ac:dyDescent="0.2">
      <c r="B10" s="30">
        <v>2</v>
      </c>
      <c r="C10" s="31" t="str">
        <f>VLOOKUP(N10,[1]LEDEN!A$1:E$65536,2,FALSE)</f>
        <v>MEULEMAN Rudy</v>
      </c>
      <c r="D10" s="32"/>
      <c r="E10" s="32"/>
      <c r="F10" s="30">
        <v>2</v>
      </c>
      <c r="G10" s="30"/>
      <c r="H10" s="30">
        <v>60</v>
      </c>
      <c r="I10" s="30">
        <v>7</v>
      </c>
      <c r="J10" s="33">
        <v>8.57</v>
      </c>
      <c r="K10" s="30">
        <v>24</v>
      </c>
      <c r="L10" s="35"/>
      <c r="N10">
        <v>6428</v>
      </c>
    </row>
    <row r="11" spans="1:14" ht="15" customHeight="1" x14ac:dyDescent="0.2">
      <c r="B11" s="30">
        <v>3</v>
      </c>
      <c r="C11" s="31" t="str">
        <f>VLOOKUP(N11,[1]LEDEN!A$1:E$65536,2,FALSE)</f>
        <v>VAN ACKER Johan</v>
      </c>
      <c r="D11" s="32"/>
      <c r="E11" s="32"/>
      <c r="F11" s="30">
        <v>2</v>
      </c>
      <c r="G11" s="30"/>
      <c r="H11" s="30">
        <v>60</v>
      </c>
      <c r="I11" s="30">
        <v>13</v>
      </c>
      <c r="J11" s="33">
        <v>4.6100000000000003</v>
      </c>
      <c r="K11" s="30">
        <v>31</v>
      </c>
      <c r="L11" s="35"/>
      <c r="N11">
        <v>6713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>ROUNDDOWN(H12/I12,2)</f>
        <v>#DIV/0!</v>
      </c>
      <c r="K12" s="30"/>
      <c r="L12" s="35"/>
    </row>
    <row r="13" spans="1:14" ht="15" hidden="1" customHeight="1" x14ac:dyDescent="0.2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/>
      <c r="I13" s="30"/>
      <c r="J13" s="33" t="e">
        <f>ROUNDDOWN(H13/I13,2)</f>
        <v>#DIV/0!</v>
      </c>
      <c r="K13" s="30"/>
      <c r="L13" s="35"/>
    </row>
    <row r="14" spans="1:14" ht="15" customHeight="1" x14ac:dyDescent="0.2">
      <c r="A14" s="36"/>
      <c r="B14" s="37"/>
      <c r="C14" s="36"/>
      <c r="D14" s="36"/>
      <c r="E14" s="36" t="s">
        <v>18</v>
      </c>
      <c r="F14" s="38">
        <f>SUM(F9:F13)</f>
        <v>6</v>
      </c>
      <c r="G14" s="38">
        <f>SUM(G9:G13)</f>
        <v>0</v>
      </c>
      <c r="H14" s="38">
        <f>SUM(H9:H13)</f>
        <v>180</v>
      </c>
      <c r="I14" s="38">
        <f>SUM(I9:I13)</f>
        <v>36</v>
      </c>
      <c r="J14" s="39">
        <f>ROUNDDOWN(H14/I14,2)</f>
        <v>5</v>
      </c>
      <c r="K14" s="38">
        <f>MAX(K9:K13)</f>
        <v>31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VAN ACKER Johan</v>
      </c>
      <c r="C17" s="22"/>
      <c r="D17" s="22"/>
      <c r="E17" s="22"/>
      <c r="F17" s="22" t="s">
        <v>10</v>
      </c>
      <c r="G17" s="24" t="str">
        <f>VLOOKUP(L17,[1]LEDEN!A$1:E$65536,3,FALSE)</f>
        <v>BvG</v>
      </c>
      <c r="H17" s="24" t="str">
        <f>VLOOKUP(L17,[1]LEDEN!A$1:C$65536,3,FALSE)</f>
        <v>BvG</v>
      </c>
      <c r="I17" s="22"/>
      <c r="J17" s="22"/>
      <c r="K17" s="22"/>
      <c r="L17" s="25">
        <v>6713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 t="s">
        <v>13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MEULEMAN Rudy</v>
      </c>
      <c r="D20" s="32"/>
      <c r="E20" s="32"/>
      <c r="F20" s="30">
        <v>2</v>
      </c>
      <c r="G20" s="30"/>
      <c r="H20" s="30">
        <v>60</v>
      </c>
      <c r="I20" s="30">
        <v>12</v>
      </c>
      <c r="J20" s="33">
        <v>5</v>
      </c>
      <c r="K20" s="30">
        <v>16</v>
      </c>
      <c r="L20" s="34">
        <v>2</v>
      </c>
      <c r="N20">
        <v>6428</v>
      </c>
    </row>
    <row r="21" spans="1:14" ht="12.75" customHeight="1" x14ac:dyDescent="0.2">
      <c r="B21" s="30">
        <v>2</v>
      </c>
      <c r="C21" s="31" t="str">
        <f>VLOOKUP(N21,[1]LEDEN!A$1:E$65536,2,FALSE)</f>
        <v>DENEUT Johan</v>
      </c>
      <c r="D21" s="32"/>
      <c r="E21" s="32"/>
      <c r="F21" s="30">
        <v>2</v>
      </c>
      <c r="G21" s="30"/>
      <c r="H21" s="30">
        <v>60</v>
      </c>
      <c r="I21" s="30">
        <v>17</v>
      </c>
      <c r="J21" s="33">
        <v>3.52</v>
      </c>
      <c r="K21" s="30">
        <v>17</v>
      </c>
      <c r="L21" s="35"/>
      <c r="N21">
        <v>9143</v>
      </c>
    </row>
    <row r="22" spans="1:14" ht="12.75" customHeight="1" x14ac:dyDescent="0.2">
      <c r="B22" s="30">
        <v>3</v>
      </c>
      <c r="C22" s="31" t="str">
        <f>VLOOKUP(N22,[1]LEDEN!A$1:E$65536,2,FALSE)</f>
        <v>CARDON Eddy</v>
      </c>
      <c r="D22" s="32"/>
      <c r="E22" s="32"/>
      <c r="F22" s="30">
        <v>0</v>
      </c>
      <c r="G22" s="30"/>
      <c r="H22" s="30">
        <v>26</v>
      </c>
      <c r="I22" s="30">
        <v>13</v>
      </c>
      <c r="J22" s="33">
        <v>2</v>
      </c>
      <c r="K22" s="30">
        <v>10</v>
      </c>
      <c r="L22" s="35"/>
      <c r="N22">
        <v>1059</v>
      </c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>ROUNDDOWN(H23/I23,2)</f>
        <v>#DIV/0!</v>
      </c>
      <c r="K23" s="30"/>
      <c r="L23" s="35"/>
    </row>
    <row r="24" spans="1:14" ht="12.75" hidden="1" customHeight="1" x14ac:dyDescent="0.2">
      <c r="B24" s="30">
        <v>4</v>
      </c>
      <c r="C24" s="31" t="e">
        <f>VLOOKUP(N24,[1]LEDEN!A$1:E$65536,2,FALSE)</f>
        <v>#N/A</v>
      </c>
      <c r="D24" s="32"/>
      <c r="E24" s="32"/>
      <c r="F24" s="30"/>
      <c r="G24" s="30"/>
      <c r="H24" s="30"/>
      <c r="I24" s="30"/>
      <c r="J24" s="33" t="e">
        <f>ROUNDDOWN(H24/I24,2)</f>
        <v>#DIV/0!</v>
      </c>
      <c r="K24" s="30"/>
      <c r="L24" s="35"/>
    </row>
    <row r="25" spans="1:14" x14ac:dyDescent="0.2">
      <c r="A25" s="36"/>
      <c r="B25" s="37"/>
      <c r="C25" s="36"/>
      <c r="D25" s="36"/>
      <c r="E25" s="36" t="s">
        <v>18</v>
      </c>
      <c r="F25" s="38">
        <f>SUM(F20:F24)</f>
        <v>4</v>
      </c>
      <c r="G25" s="38">
        <f>SUM(G20:G24)</f>
        <v>0</v>
      </c>
      <c r="H25" s="38">
        <f>SUM(H20:H24)</f>
        <v>146</v>
      </c>
      <c r="I25" s="38">
        <f>SUM(I20:I24)</f>
        <v>42</v>
      </c>
      <c r="J25" s="39">
        <f>ROUNDDOWN(H25/I25,2)</f>
        <v>3.47</v>
      </c>
      <c r="K25" s="38">
        <f>MAX(K20:K24)</f>
        <v>17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MEULEMAN Rudy</v>
      </c>
      <c r="C28" s="22"/>
      <c r="D28" s="22"/>
      <c r="E28" s="22"/>
      <c r="F28" s="22" t="s">
        <v>10</v>
      </c>
      <c r="G28" s="24" t="str">
        <f>VLOOKUP(L28,[1]LEDEN!A$1:E$65536,3,FALSE)</f>
        <v>BvG</v>
      </c>
      <c r="H28" s="24" t="str">
        <f>VLOOKUP(L28,[1]LEDEN!A$1:C$65536,3,FALSE)</f>
        <v>BvG</v>
      </c>
      <c r="I28" s="22"/>
      <c r="J28" s="22"/>
      <c r="K28" s="22"/>
      <c r="L28" s="25">
        <v>6428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 t="s">
        <v>13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VAN ACKER Johan</v>
      </c>
      <c r="D31" s="32"/>
      <c r="E31" s="32"/>
      <c r="F31" s="30">
        <v>0</v>
      </c>
      <c r="G31" s="30"/>
      <c r="H31" s="30">
        <v>37</v>
      </c>
      <c r="I31" s="30">
        <v>12</v>
      </c>
      <c r="J31" s="33">
        <v>3.08</v>
      </c>
      <c r="K31" s="30">
        <v>11</v>
      </c>
      <c r="L31" s="34">
        <v>3</v>
      </c>
      <c r="N31">
        <v>6713</v>
      </c>
    </row>
    <row r="32" spans="1:14" ht="12.75" customHeight="1" x14ac:dyDescent="0.2">
      <c r="B32" s="30">
        <v>2</v>
      </c>
      <c r="C32" s="31" t="str">
        <f>VLOOKUP(N32,[1]LEDEN!A$1:E$65536,2,FALSE)</f>
        <v>CARDON Eddy</v>
      </c>
      <c r="D32" s="32"/>
      <c r="E32" s="32"/>
      <c r="F32" s="30">
        <v>0</v>
      </c>
      <c r="G32" s="30"/>
      <c r="H32" s="30">
        <v>21</v>
      </c>
      <c r="I32" s="30">
        <v>7</v>
      </c>
      <c r="J32" s="33">
        <v>3</v>
      </c>
      <c r="K32" s="30">
        <v>12</v>
      </c>
      <c r="L32" s="35"/>
      <c r="N32">
        <v>1059</v>
      </c>
    </row>
    <row r="33" spans="1:14" ht="12.75" hidden="1" customHeight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/>
      <c r="I33" s="30"/>
      <c r="J33" s="33" t="e">
        <v>#DIV/0!</v>
      </c>
      <c r="K33" s="30"/>
      <c r="L33" s="35"/>
    </row>
    <row r="34" spans="1:14" ht="12.75" customHeight="1" x14ac:dyDescent="0.2">
      <c r="B34" s="30">
        <v>3</v>
      </c>
      <c r="C34" s="31" t="str">
        <f>VLOOKUP(N34,[1]LEDEN!A$1:E$65536,2,FALSE)</f>
        <v>DENEUT Johan</v>
      </c>
      <c r="D34" s="32"/>
      <c r="E34" s="32"/>
      <c r="F34" s="30">
        <v>0</v>
      </c>
      <c r="G34" s="30"/>
      <c r="H34" s="30">
        <v>44</v>
      </c>
      <c r="I34" s="30">
        <v>15</v>
      </c>
      <c r="J34" s="33">
        <v>2.93</v>
      </c>
      <c r="K34" s="30">
        <v>15</v>
      </c>
      <c r="L34" s="35"/>
      <c r="N34">
        <v>9143</v>
      </c>
    </row>
    <row r="35" spans="1:14" ht="12.75" hidden="1" customHeight="1" x14ac:dyDescent="0.2">
      <c r="B35" s="30">
        <v>4</v>
      </c>
      <c r="C35" s="31" t="e">
        <f>VLOOKUP(N35,[1]LEDEN!A$1:E$65536,2,FALSE)</f>
        <v>#N/A</v>
      </c>
      <c r="D35" s="32"/>
      <c r="E35" s="32"/>
      <c r="F35" s="30"/>
      <c r="G35" s="30"/>
      <c r="H35" s="30"/>
      <c r="I35" s="30"/>
      <c r="J35" s="33" t="e">
        <f>ROUNDDOWN(H35/I35,2)</f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18</v>
      </c>
      <c r="F36" s="38">
        <f>SUM(F31:F35)</f>
        <v>0</v>
      </c>
      <c r="G36" s="38">
        <f>SUM(G31:G35)</f>
        <v>0</v>
      </c>
      <c r="H36" s="38">
        <f>SUM(H31:H35)</f>
        <v>102</v>
      </c>
      <c r="I36" s="38">
        <f>SUM(I31:I35)</f>
        <v>34</v>
      </c>
      <c r="J36" s="39">
        <f>ROUNDDOWN(H36/I36,2)</f>
        <v>3</v>
      </c>
      <c r="K36" s="38">
        <f>MAX(K31:K35)</f>
        <v>15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DENEUT Johan</v>
      </c>
      <c r="C39" s="22"/>
      <c r="D39" s="22"/>
      <c r="E39" s="22"/>
      <c r="F39" s="22" t="s">
        <v>10</v>
      </c>
      <c r="G39" s="24" t="str">
        <f>VLOOKUP(L39,[1]LEDEN!A$1:E$65536,3,FALSE)</f>
        <v>K.GHOK</v>
      </c>
      <c r="H39" s="24" t="str">
        <f>VLOOKUP(L39,[1]LEDEN!A$1:C$65536,3,FALSE)</f>
        <v>K.GHOK</v>
      </c>
      <c r="I39" s="22"/>
      <c r="J39" s="22"/>
      <c r="K39" s="22"/>
      <c r="L39" s="25">
        <v>9143</v>
      </c>
    </row>
    <row r="41" spans="1:14" x14ac:dyDescent="0.2">
      <c r="F41" s="26" t="s">
        <v>11</v>
      </c>
      <c r="G41" s="27" t="s">
        <v>12</v>
      </c>
      <c r="H41" s="27" t="s">
        <v>13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CARDON Eddy</v>
      </c>
      <c r="D42" s="32"/>
      <c r="E42" s="32"/>
      <c r="F42" s="30">
        <v>0</v>
      </c>
      <c r="G42" s="30"/>
      <c r="H42" s="30">
        <v>40</v>
      </c>
      <c r="I42" s="30">
        <v>16</v>
      </c>
      <c r="J42" s="33">
        <v>2.5</v>
      </c>
      <c r="K42" s="30">
        <v>7</v>
      </c>
      <c r="L42" s="34">
        <v>4</v>
      </c>
      <c r="N42">
        <v>1059</v>
      </c>
    </row>
    <row r="43" spans="1:14" ht="12.75" customHeight="1" x14ac:dyDescent="0.2">
      <c r="B43" s="30">
        <v>2</v>
      </c>
      <c r="C43" s="31" t="str">
        <f>VLOOKUP(N43,[1]LEDEN!A$1:E$65536,2,FALSE)</f>
        <v>VAN ACKER Johan</v>
      </c>
      <c r="D43" s="32"/>
      <c r="E43" s="32"/>
      <c r="F43" s="30">
        <v>0</v>
      </c>
      <c r="G43" s="30"/>
      <c r="H43" s="30">
        <v>36</v>
      </c>
      <c r="I43" s="30">
        <v>17</v>
      </c>
      <c r="J43" s="33">
        <v>2.11</v>
      </c>
      <c r="K43" s="30">
        <v>12</v>
      </c>
      <c r="L43" s="35"/>
      <c r="N43">
        <v>6713</v>
      </c>
    </row>
    <row r="44" spans="1:14" ht="12.75" customHeight="1" x14ac:dyDescent="0.2">
      <c r="B44" s="30">
        <v>3</v>
      </c>
      <c r="C44" s="31" t="str">
        <f>VLOOKUP(N44,[1]LEDEN!A$1:E$65536,2,FALSE)</f>
        <v>MEULEMAN Rudy</v>
      </c>
      <c r="D44" s="32"/>
      <c r="E44" s="32"/>
      <c r="F44" s="30">
        <v>2</v>
      </c>
      <c r="G44" s="30"/>
      <c r="H44" s="30">
        <v>60</v>
      </c>
      <c r="I44" s="30">
        <v>15</v>
      </c>
      <c r="J44" s="33">
        <v>4</v>
      </c>
      <c r="K44" s="30">
        <v>19</v>
      </c>
      <c r="L44" s="35"/>
      <c r="N44">
        <v>6428</v>
      </c>
    </row>
    <row r="45" spans="1:14" ht="12.75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/>
      <c r="I45" s="30"/>
      <c r="J45" s="33" t="e">
        <f>ROUNDDOWN(H45/I45,2)</f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>ROUNDDOWN(H46/I46,2)</f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136</v>
      </c>
      <c r="I47" s="38">
        <f>SUM(I42:I46)</f>
        <v>48</v>
      </c>
      <c r="J47" s="39">
        <f>ROUNDDOWN(H47/I47,2)</f>
        <v>2.83</v>
      </c>
      <c r="K47" s="38">
        <f>MAX(K42:K46)</f>
        <v>19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6" customHeight="1" x14ac:dyDescent="0.2"/>
    <row r="50" spans="1:12" hidden="1" x14ac:dyDescent="0.2">
      <c r="A50" s="22" t="s">
        <v>9</v>
      </c>
      <c r="B50" s="23" t="e">
        <f>VLOOKUP(L50,[1]LEDEN!A$1:E$65536,2,FALSE)</f>
        <v>#N/A</v>
      </c>
      <c r="C50" s="22"/>
      <c r="D50" s="22"/>
      <c r="E50" s="22"/>
      <c r="F50" s="22" t="s">
        <v>10</v>
      </c>
      <c r="G50" s="24" t="e">
        <f>VLOOKUP(L50,[1]LEDEN!A$1:E$65536,3,FALSE)</f>
        <v>#N/A</v>
      </c>
      <c r="H50" s="24" t="e">
        <f>VLOOKUP(L50,[1]LEDEN!A$1:C$65536,3,FALSE)</f>
        <v>#N/A</v>
      </c>
      <c r="I50" s="22"/>
      <c r="J50" s="22"/>
      <c r="K50" s="22"/>
      <c r="L50" s="25"/>
    </row>
    <row r="51" spans="1:12" ht="6.75" hidden="1" customHeight="1" x14ac:dyDescent="0.2"/>
    <row r="52" spans="1:12" hidden="1" x14ac:dyDescent="0.2">
      <c r="F52" s="26" t="s">
        <v>11</v>
      </c>
      <c r="G52" s="27" t="s">
        <v>12</v>
      </c>
      <c r="H52" s="27" t="s">
        <v>13</v>
      </c>
      <c r="I52" s="28" t="s">
        <v>14</v>
      </c>
      <c r="J52" s="29" t="s">
        <v>15</v>
      </c>
      <c r="K52" s="27" t="s">
        <v>16</v>
      </c>
      <c r="L52" s="27" t="s">
        <v>17</v>
      </c>
    </row>
    <row r="53" spans="1:12" hidden="1" x14ac:dyDescent="0.2">
      <c r="B53" s="30">
        <v>1</v>
      </c>
      <c r="C53" s="31" t="e">
        <f>VLOOKUP(N53,[1]LEDEN!A$1:E$65536,2,FALSE)</f>
        <v>#N/A</v>
      </c>
      <c r="D53" s="32"/>
      <c r="E53" s="32"/>
      <c r="F53" s="30"/>
      <c r="G53" s="30"/>
      <c r="H53" s="30"/>
      <c r="I53" s="30"/>
      <c r="J53" s="33" t="e">
        <f t="shared" ref="J53:J58" si="0">ROUNDDOWN(H53/I53,2)</f>
        <v>#DIV/0!</v>
      </c>
      <c r="K53" s="30"/>
      <c r="L53" s="44"/>
    </row>
    <row r="54" spans="1:12" hidden="1" x14ac:dyDescent="0.2">
      <c r="B54" s="30">
        <v>2</v>
      </c>
      <c r="C54" s="31" t="e">
        <f>VLOOKUP(N54,[1]LEDEN!A$1:E$65536,2,FALSE)</f>
        <v>#N/A</v>
      </c>
      <c r="D54" s="32"/>
      <c r="E54" s="32"/>
      <c r="F54" s="30"/>
      <c r="G54" s="30"/>
      <c r="H54" s="30"/>
      <c r="I54" s="30"/>
      <c r="J54" s="33" t="e">
        <f t="shared" si="0"/>
        <v>#DIV/0!</v>
      </c>
      <c r="K54" s="30"/>
      <c r="L54" s="35"/>
    </row>
    <row r="55" spans="1:12" hidden="1" x14ac:dyDescent="0.2">
      <c r="B55" s="30">
        <v>3</v>
      </c>
      <c r="C55" s="31" t="e">
        <f>VLOOKUP(N55,[1]LEDEN!A$1:E$65536,2,FALSE)</f>
        <v>#N/A</v>
      </c>
      <c r="D55" s="32"/>
      <c r="E55" s="32"/>
      <c r="F55" s="30"/>
      <c r="G55" s="30"/>
      <c r="H55" s="30"/>
      <c r="I55" s="30"/>
      <c r="J55" s="33" t="e">
        <f t="shared" si="0"/>
        <v>#DIV/0!</v>
      </c>
      <c r="K55" s="30"/>
      <c r="L55" s="35"/>
    </row>
    <row r="56" spans="1:12" hidden="1" x14ac:dyDescent="0.2">
      <c r="B56" s="30">
        <v>4</v>
      </c>
      <c r="C56" s="31" t="e">
        <f>VLOOKUP(N56,[1]LEDEN!A$1:E$65536,2,FALSE)</f>
        <v>#N/A</v>
      </c>
      <c r="D56" s="32"/>
      <c r="E56" s="32"/>
      <c r="F56" s="30"/>
      <c r="G56" s="30"/>
      <c r="H56" s="30"/>
      <c r="I56" s="30"/>
      <c r="J56" s="33" t="e">
        <f t="shared" si="0"/>
        <v>#DIV/0!</v>
      </c>
      <c r="K56" s="30"/>
      <c r="L56" s="35"/>
    </row>
    <row r="57" spans="1:12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0"/>
        <v>#DIV/0!</v>
      </c>
      <c r="K57" s="30"/>
      <c r="L57" s="35"/>
    </row>
    <row r="58" spans="1:12" hidden="1" x14ac:dyDescent="0.2">
      <c r="A58" s="36"/>
      <c r="B58" s="37"/>
      <c r="C58" s="36"/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0"/>
        <v>#DIV/0!</v>
      </c>
      <c r="K58" s="38">
        <f>MAX(K53:K57)</f>
        <v>0</v>
      </c>
      <c r="L58" s="45"/>
    </row>
    <row r="59" spans="1:12" ht="8.25" hidden="1" customHeight="1" x14ac:dyDescent="0.2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ht="6" hidden="1" customHeight="1" x14ac:dyDescent="0.2"/>
    <row r="61" spans="1:12" hidden="1" x14ac:dyDescent="0.2">
      <c r="A61" s="22" t="s">
        <v>9</v>
      </c>
      <c r="B61" s="23" t="e">
        <f>VLOOKUP(L61,[1]LEDEN!A$1:E$65536,2,FALSE)</f>
        <v>#N/A</v>
      </c>
      <c r="C61" s="22"/>
      <c r="D61" s="22"/>
      <c r="E61" s="22"/>
      <c r="F61" s="22" t="s">
        <v>10</v>
      </c>
      <c r="G61" s="24" t="e">
        <f>VLOOKUP(L61,[1]LEDEN!A$1:E$65536,3,FALSE)</f>
        <v>#N/A</v>
      </c>
      <c r="H61" s="24" t="e">
        <f>VLOOKUP(L61,[1]LEDEN!A$1:C$65536,3,FALSE)</f>
        <v>#N/A</v>
      </c>
      <c r="I61" s="22"/>
      <c r="J61" s="22"/>
      <c r="K61" s="22"/>
      <c r="L61" s="25"/>
    </row>
    <row r="62" spans="1:12" ht="6.75" hidden="1" customHeight="1" x14ac:dyDescent="0.2"/>
    <row r="63" spans="1:12" hidden="1" x14ac:dyDescent="0.2">
      <c r="F63" s="26" t="s">
        <v>11</v>
      </c>
      <c r="G63" s="27" t="s">
        <v>12</v>
      </c>
      <c r="H63" s="27" t="s">
        <v>13</v>
      </c>
      <c r="I63" s="28" t="s">
        <v>14</v>
      </c>
      <c r="J63" s="29" t="s">
        <v>15</v>
      </c>
      <c r="K63" s="27" t="s">
        <v>16</v>
      </c>
      <c r="L63" s="27" t="s">
        <v>17</v>
      </c>
    </row>
    <row r="64" spans="1:12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30"/>
      <c r="G64" s="30"/>
      <c r="H64" s="30"/>
      <c r="I64" s="30"/>
      <c r="J64" s="33" t="e">
        <f t="shared" ref="J64:J69" si="1">ROUNDDOWN(H64/I64,2)</f>
        <v>#DIV/0!</v>
      </c>
      <c r="K64" s="30"/>
      <c r="L64" s="44"/>
    </row>
    <row r="65" spans="1:12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30"/>
      <c r="G65" s="30"/>
      <c r="H65" s="30"/>
      <c r="I65" s="30"/>
      <c r="J65" s="33" t="e">
        <f t="shared" si="1"/>
        <v>#DIV/0!</v>
      </c>
      <c r="K65" s="30"/>
      <c r="L65" s="35"/>
    </row>
    <row r="66" spans="1:12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30"/>
      <c r="G66" s="30"/>
      <c r="H66" s="30"/>
      <c r="I66" s="30"/>
      <c r="J66" s="33" t="e">
        <f t="shared" si="1"/>
        <v>#DIV/0!</v>
      </c>
      <c r="K66" s="30"/>
      <c r="L66" s="35"/>
    </row>
    <row r="67" spans="1:12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30"/>
      <c r="G67" s="30"/>
      <c r="H67" s="30"/>
      <c r="I67" s="30"/>
      <c r="J67" s="33" t="e">
        <f t="shared" si="1"/>
        <v>#DIV/0!</v>
      </c>
      <c r="K67" s="30"/>
      <c r="L67" s="35"/>
    </row>
    <row r="68" spans="1:12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30"/>
      <c r="G68" s="30"/>
      <c r="H68" s="30">
        <f>G68/8*7</f>
        <v>0</v>
      </c>
      <c r="I68" s="30"/>
      <c r="J68" s="33" t="e">
        <f t="shared" si="1"/>
        <v>#DIV/0!</v>
      </c>
      <c r="K68" s="30"/>
      <c r="L68" s="35"/>
    </row>
    <row r="69" spans="1:12" hidden="1" x14ac:dyDescent="0.2">
      <c r="A69" s="36"/>
      <c r="B69" s="37"/>
      <c r="C69" s="36"/>
      <c r="D69" s="36"/>
      <c r="E69" s="36" t="s">
        <v>18</v>
      </c>
      <c r="F69" s="38">
        <f>SUM(F64:F68)</f>
        <v>0</v>
      </c>
      <c r="G69" s="38">
        <f>SUM(G64:G68)</f>
        <v>0</v>
      </c>
      <c r="H69" s="38">
        <f>SUM(H64:H68)</f>
        <v>0</v>
      </c>
      <c r="I69" s="38">
        <f>SUM(I64:I68)</f>
        <v>0</v>
      </c>
      <c r="J69" s="39" t="e">
        <f t="shared" si="1"/>
        <v>#DIV/0!</v>
      </c>
      <c r="K69" s="38">
        <f>MAX(K64:K68)</f>
        <v>0</v>
      </c>
      <c r="L69" s="45"/>
    </row>
    <row r="70" spans="1:12" ht="8.25" hidden="1" customHeight="1" x14ac:dyDescent="0.2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hidden="1" x14ac:dyDescent="0.2"/>
    <row r="74" spans="1:12" x14ac:dyDescent="0.2">
      <c r="D74" s="46">
        <f ca="1">TODAY()</f>
        <v>41940</v>
      </c>
      <c r="I74" s="47" t="s">
        <v>19</v>
      </c>
      <c r="J74" s="47" t="s">
        <v>20</v>
      </c>
    </row>
  </sheetData>
  <sheetCalcPr fullCalcOnLoad="1"/>
  <mergeCells count="9">
    <mergeCell ref="L42:L47"/>
    <mergeCell ref="L54:L57"/>
    <mergeCell ref="L65:L68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2014-10-28T19:43:15Z</dcterms:created>
  <dcterms:modified xsi:type="dcterms:W3CDTF">2014-10-28T19:43:52Z</dcterms:modified>
</cp:coreProperties>
</file>