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V307" i="1" l="1"/>
  <c r="AU307" i="1"/>
  <c r="AO307" i="1" s="1"/>
  <c r="P307" i="1"/>
  <c r="O307" i="1"/>
  <c r="L307" i="1"/>
  <c r="D307" i="1"/>
  <c r="AV305" i="1"/>
  <c r="AU305" i="1"/>
  <c r="AO305" i="1" s="1"/>
  <c r="P305" i="1"/>
  <c r="L305" i="1"/>
  <c r="D305" i="1"/>
  <c r="AV303" i="1"/>
  <c r="AU303" i="1"/>
  <c r="P303" i="1"/>
  <c r="L303" i="1"/>
  <c r="D303" i="1"/>
  <c r="AV301" i="1"/>
  <c r="AU301" i="1"/>
  <c r="AO301" i="1" s="1"/>
  <c r="AR301" i="1" s="1"/>
  <c r="P301" i="1"/>
  <c r="O301" i="1"/>
  <c r="L301" i="1"/>
  <c r="D301" i="1"/>
  <c r="AV299" i="1"/>
  <c r="AU299" i="1"/>
  <c r="AO299" i="1" s="1"/>
  <c r="P299" i="1"/>
  <c r="O299" i="1"/>
  <c r="L299" i="1"/>
  <c r="D299" i="1"/>
  <c r="AV297" i="1"/>
  <c r="AO297" i="1" s="1"/>
  <c r="AU297" i="1"/>
  <c r="P297" i="1"/>
  <c r="O297" i="1"/>
  <c r="L297" i="1"/>
  <c r="D297" i="1"/>
  <c r="AV295" i="1"/>
  <c r="AU295" i="1"/>
  <c r="P295" i="1"/>
  <c r="O295" i="1"/>
  <c r="L295" i="1"/>
  <c r="D295" i="1"/>
  <c r="AV293" i="1"/>
  <c r="AU293" i="1"/>
  <c r="P293" i="1"/>
  <c r="O293" i="1"/>
  <c r="L293" i="1"/>
  <c r="D293" i="1"/>
  <c r="AV291" i="1"/>
  <c r="AU291" i="1"/>
  <c r="P291" i="1"/>
  <c r="O291" i="1"/>
  <c r="L291" i="1"/>
  <c r="D291" i="1"/>
  <c r="AV287" i="1"/>
  <c r="AU287" i="1"/>
  <c r="P287" i="1"/>
  <c r="O287" i="1"/>
  <c r="L287" i="1"/>
  <c r="D287" i="1"/>
  <c r="AV285" i="1"/>
  <c r="AU285" i="1"/>
  <c r="P285" i="1"/>
  <c r="O285" i="1"/>
  <c r="L285" i="1"/>
  <c r="D285" i="1"/>
  <c r="AV283" i="1"/>
  <c r="AU283" i="1"/>
  <c r="P283" i="1"/>
  <c r="O283" i="1"/>
  <c r="L283" i="1"/>
  <c r="D283" i="1"/>
  <c r="AV281" i="1"/>
  <c r="AU281" i="1"/>
  <c r="P281" i="1"/>
  <c r="AV279" i="1"/>
  <c r="AU279" i="1"/>
  <c r="AO279" i="1" s="1"/>
  <c r="AR279" i="1" s="1"/>
  <c r="P279" i="1"/>
  <c r="O279" i="1"/>
  <c r="L279" i="1"/>
  <c r="D279" i="1"/>
  <c r="AV277" i="1"/>
  <c r="AU277" i="1"/>
  <c r="AO277" i="1" s="1"/>
  <c r="P277" i="1"/>
  <c r="AV275" i="1"/>
  <c r="AU275" i="1"/>
  <c r="P275" i="1"/>
  <c r="O275" i="1"/>
  <c r="L275" i="1"/>
  <c r="D275" i="1"/>
  <c r="AV273" i="1"/>
  <c r="AU273" i="1"/>
  <c r="P273" i="1"/>
  <c r="O273" i="1"/>
  <c r="L273" i="1"/>
  <c r="D273" i="1"/>
  <c r="AV271" i="1"/>
  <c r="AU271" i="1"/>
  <c r="AO271" i="1"/>
  <c r="AR271" i="1" s="1"/>
  <c r="P271" i="1"/>
  <c r="AV269" i="1"/>
  <c r="AU269" i="1"/>
  <c r="AO269" i="1"/>
  <c r="P269" i="1"/>
  <c r="O269" i="1"/>
  <c r="L269" i="1"/>
  <c r="D269" i="1"/>
  <c r="AV267" i="1"/>
  <c r="AU267" i="1"/>
  <c r="P267" i="1"/>
  <c r="L267" i="1"/>
  <c r="D267" i="1"/>
  <c r="AV265" i="1"/>
  <c r="AU265" i="1"/>
  <c r="P265" i="1"/>
  <c r="O265" i="1"/>
  <c r="L265" i="1"/>
  <c r="D265" i="1"/>
  <c r="AV263" i="1"/>
  <c r="AU263" i="1"/>
  <c r="P263" i="1"/>
  <c r="O263" i="1"/>
  <c r="L263" i="1"/>
  <c r="D263" i="1"/>
  <c r="AV261" i="1"/>
  <c r="AU261" i="1"/>
  <c r="AO261" i="1"/>
  <c r="P261" i="1"/>
  <c r="AV259" i="1"/>
  <c r="AO259" i="1" s="1"/>
  <c r="AR259" i="1" s="1"/>
  <c r="AU259" i="1"/>
  <c r="P259" i="1"/>
  <c r="L259" i="1"/>
  <c r="D259" i="1"/>
  <c r="AV257" i="1"/>
  <c r="AU257" i="1"/>
  <c r="P257" i="1"/>
  <c r="AV255" i="1"/>
  <c r="AO255" i="1" s="1"/>
  <c r="AU255" i="1"/>
  <c r="P255" i="1"/>
  <c r="AV253" i="1"/>
  <c r="AU253" i="1"/>
  <c r="P253" i="1"/>
  <c r="O253" i="1"/>
  <c r="L253" i="1"/>
  <c r="D253" i="1"/>
  <c r="AV249" i="1"/>
  <c r="AU249" i="1"/>
  <c r="AO249" i="1" s="1"/>
  <c r="P249" i="1"/>
  <c r="O249" i="1"/>
  <c r="L249" i="1"/>
  <c r="D249" i="1"/>
  <c r="AV247" i="1"/>
  <c r="AU247" i="1"/>
  <c r="AO247" i="1" s="1"/>
  <c r="P247" i="1"/>
  <c r="AV245" i="1"/>
  <c r="AU245" i="1"/>
  <c r="P245" i="1"/>
  <c r="AV243" i="1"/>
  <c r="AU243" i="1"/>
  <c r="AO243" i="1" s="1"/>
  <c r="P243" i="1"/>
  <c r="O243" i="1"/>
  <c r="L243" i="1"/>
  <c r="D243" i="1"/>
  <c r="AV241" i="1"/>
  <c r="AU241" i="1"/>
  <c r="AO241" i="1" s="1"/>
  <c r="AR241" i="1" s="1"/>
  <c r="P241" i="1"/>
  <c r="O241" i="1"/>
  <c r="L241" i="1"/>
  <c r="D241" i="1"/>
  <c r="AV239" i="1"/>
  <c r="AU239" i="1"/>
  <c r="AO239" i="1" s="1"/>
  <c r="P239" i="1"/>
  <c r="L239" i="1"/>
  <c r="D239" i="1"/>
  <c r="AV237" i="1"/>
  <c r="AU237" i="1"/>
  <c r="AO237" i="1" s="1"/>
  <c r="AR237" i="1" s="1"/>
  <c r="P237" i="1"/>
  <c r="L237" i="1"/>
  <c r="D237" i="1"/>
  <c r="AV235" i="1"/>
  <c r="AU235" i="1"/>
  <c r="P235" i="1"/>
  <c r="O235" i="1"/>
  <c r="L235" i="1"/>
  <c r="D235" i="1"/>
  <c r="AV233" i="1"/>
  <c r="AU233" i="1"/>
  <c r="P233" i="1"/>
  <c r="AV231" i="1"/>
  <c r="AO231" i="1" s="1"/>
  <c r="AR231" i="1" s="1"/>
  <c r="AU231" i="1"/>
  <c r="P231" i="1"/>
  <c r="O231" i="1"/>
  <c r="L231" i="1"/>
  <c r="D231" i="1"/>
  <c r="AV229" i="1"/>
  <c r="AU229" i="1"/>
  <c r="P229" i="1"/>
  <c r="O229" i="1"/>
  <c r="L229" i="1"/>
  <c r="D229" i="1"/>
  <c r="AV227" i="1"/>
  <c r="AO227" i="1" s="1"/>
  <c r="AR227" i="1" s="1"/>
  <c r="AU227" i="1"/>
  <c r="P227" i="1"/>
  <c r="AV225" i="1"/>
  <c r="AU225" i="1"/>
  <c r="AO225" i="1" s="1"/>
  <c r="AR225" i="1" s="1"/>
  <c r="P225" i="1"/>
  <c r="AV223" i="1"/>
  <c r="AU223" i="1"/>
  <c r="AO223" i="1" s="1"/>
  <c r="P223" i="1"/>
  <c r="O223" i="1"/>
  <c r="L223" i="1"/>
  <c r="D223" i="1"/>
  <c r="AV221" i="1"/>
  <c r="AU221" i="1"/>
  <c r="AO221" i="1" s="1"/>
  <c r="AR221" i="1" s="1"/>
  <c r="P221" i="1"/>
  <c r="AV219" i="1"/>
  <c r="AU219" i="1"/>
  <c r="AO219" i="1" s="1"/>
  <c r="AR219" i="1" s="1"/>
  <c r="P219" i="1"/>
  <c r="O219" i="1"/>
  <c r="L219" i="1"/>
  <c r="D219" i="1"/>
  <c r="AV217" i="1"/>
  <c r="AU217" i="1"/>
  <c r="AO217" i="1" s="1"/>
  <c r="AR217" i="1" s="1"/>
  <c r="P217" i="1"/>
  <c r="O217" i="1"/>
  <c r="L217" i="1"/>
  <c r="D217" i="1"/>
  <c r="AV215" i="1"/>
  <c r="AU215" i="1"/>
  <c r="AO215" i="1" s="1"/>
  <c r="AR215" i="1" s="1"/>
  <c r="P215" i="1"/>
  <c r="L215" i="1"/>
  <c r="D215" i="1"/>
  <c r="AV213" i="1"/>
  <c r="AU213" i="1"/>
  <c r="AO213" i="1" s="1"/>
  <c r="AR213" i="1" s="1"/>
  <c r="P213" i="1"/>
  <c r="L213" i="1"/>
  <c r="D213" i="1"/>
  <c r="AV211" i="1"/>
  <c r="AU211" i="1"/>
  <c r="AO211" i="1" s="1"/>
  <c r="AR211" i="1" s="1"/>
  <c r="P211" i="1"/>
  <c r="O211" i="1"/>
  <c r="L211" i="1"/>
  <c r="D211" i="1"/>
  <c r="AV209" i="1"/>
  <c r="AU209" i="1"/>
  <c r="AO209" i="1" s="1"/>
  <c r="AR209" i="1" s="1"/>
  <c r="P209" i="1"/>
  <c r="L209" i="1"/>
  <c r="D209" i="1"/>
  <c r="AV207" i="1"/>
  <c r="AU207" i="1"/>
  <c r="P207" i="1"/>
  <c r="O207" i="1"/>
  <c r="L207" i="1"/>
  <c r="D207" i="1"/>
  <c r="AV205" i="1"/>
  <c r="AU205" i="1"/>
  <c r="P205" i="1"/>
  <c r="O205" i="1"/>
  <c r="L205" i="1"/>
  <c r="D205" i="1"/>
  <c r="AV203" i="1"/>
  <c r="AU203" i="1"/>
  <c r="P203" i="1"/>
  <c r="L203" i="1"/>
  <c r="D203" i="1"/>
  <c r="AV201" i="1"/>
  <c r="AU201" i="1"/>
  <c r="AO201" i="1"/>
  <c r="AR201" i="1" s="1"/>
  <c r="P201" i="1"/>
  <c r="L201" i="1"/>
  <c r="D201" i="1"/>
  <c r="AV199" i="1"/>
  <c r="AU199" i="1"/>
  <c r="AO199" i="1"/>
  <c r="AR199" i="1" s="1"/>
  <c r="P199" i="1"/>
  <c r="O199" i="1"/>
  <c r="L199" i="1"/>
  <c r="D199" i="1"/>
  <c r="AV197" i="1"/>
  <c r="AO197" i="1" s="1"/>
  <c r="AR197" i="1" s="1"/>
  <c r="AU197" i="1"/>
  <c r="P197" i="1"/>
  <c r="O197" i="1"/>
  <c r="L197" i="1"/>
  <c r="D197" i="1"/>
  <c r="AV195" i="1"/>
  <c r="AU195" i="1"/>
  <c r="P195" i="1"/>
  <c r="O195" i="1"/>
  <c r="L195" i="1"/>
  <c r="D195" i="1"/>
  <c r="AV193" i="1"/>
  <c r="AO193" i="1" s="1"/>
  <c r="AR193" i="1" s="1"/>
  <c r="AU193" i="1"/>
  <c r="P193" i="1"/>
  <c r="O193" i="1"/>
  <c r="L193" i="1"/>
  <c r="D193" i="1"/>
  <c r="AV43" i="1"/>
  <c r="AU43" i="1"/>
  <c r="P43" i="1"/>
  <c r="O43" i="1"/>
  <c r="L43" i="1"/>
  <c r="D43" i="1"/>
  <c r="AV41" i="1"/>
  <c r="AO41" i="1" s="1"/>
  <c r="AR41" i="1" s="1"/>
  <c r="AU41" i="1"/>
  <c r="P41" i="1"/>
  <c r="O41" i="1"/>
  <c r="L41" i="1"/>
  <c r="D41" i="1"/>
  <c r="AV39" i="1"/>
  <c r="AU39" i="1"/>
  <c r="P39" i="1"/>
  <c r="O39" i="1"/>
  <c r="L39" i="1"/>
  <c r="D39" i="1"/>
  <c r="AV37" i="1"/>
  <c r="AO37" i="1" s="1"/>
  <c r="AR37" i="1" s="1"/>
  <c r="AU37" i="1"/>
  <c r="P37" i="1"/>
  <c r="O37" i="1"/>
  <c r="L37" i="1"/>
  <c r="D37" i="1"/>
  <c r="AV35" i="1"/>
  <c r="AU35" i="1"/>
  <c r="P35" i="1"/>
  <c r="O35" i="1"/>
  <c r="L35" i="1"/>
  <c r="D35" i="1"/>
  <c r="AV33" i="1"/>
  <c r="AO33" i="1" s="1"/>
  <c r="AR33" i="1" s="1"/>
  <c r="AU33" i="1"/>
  <c r="P33" i="1"/>
  <c r="O33" i="1"/>
  <c r="L33" i="1"/>
  <c r="D33" i="1"/>
  <c r="AV31" i="1"/>
  <c r="AU31" i="1"/>
  <c r="P31" i="1"/>
  <c r="O31" i="1"/>
  <c r="L31" i="1"/>
  <c r="D31" i="1"/>
  <c r="AV29" i="1"/>
  <c r="AO29" i="1" s="1"/>
  <c r="AR29" i="1" s="1"/>
  <c r="AU29" i="1"/>
  <c r="P29" i="1"/>
  <c r="O29" i="1"/>
  <c r="L29" i="1"/>
  <c r="D29" i="1"/>
  <c r="AV27" i="1"/>
  <c r="AU27" i="1"/>
  <c r="P27" i="1"/>
  <c r="O27" i="1"/>
  <c r="L27" i="1"/>
  <c r="D27" i="1"/>
  <c r="AV25" i="1"/>
  <c r="AO25" i="1" s="1"/>
  <c r="AR25" i="1" s="1"/>
  <c r="AU25" i="1"/>
  <c r="P25" i="1"/>
  <c r="O25" i="1"/>
  <c r="L25" i="1"/>
  <c r="D25" i="1"/>
  <c r="AV23" i="1"/>
  <c r="AU23" i="1"/>
  <c r="P23" i="1"/>
  <c r="O23" i="1"/>
  <c r="L23" i="1"/>
  <c r="D23" i="1"/>
  <c r="AV21" i="1"/>
  <c r="AO21" i="1" s="1"/>
  <c r="AR21" i="1" s="1"/>
  <c r="AU21" i="1"/>
  <c r="P21" i="1"/>
  <c r="O21" i="1"/>
  <c r="L21" i="1"/>
  <c r="D21" i="1"/>
  <c r="AV19" i="1"/>
  <c r="AU19" i="1"/>
  <c r="P19" i="1"/>
  <c r="O19" i="1"/>
  <c r="L19" i="1"/>
  <c r="D19" i="1"/>
  <c r="AV17" i="1"/>
  <c r="AO17" i="1" s="1"/>
  <c r="AR17" i="1" s="1"/>
  <c r="AU17" i="1"/>
  <c r="P17" i="1"/>
  <c r="O17" i="1"/>
  <c r="L17" i="1"/>
  <c r="D17" i="1"/>
  <c r="AV15" i="1"/>
  <c r="AU15" i="1"/>
  <c r="P15" i="1"/>
  <c r="O15" i="1"/>
  <c r="L15" i="1"/>
  <c r="D15" i="1"/>
  <c r="AV13" i="1"/>
  <c r="AO13" i="1" s="1"/>
  <c r="AR13" i="1" s="1"/>
  <c r="AU13" i="1"/>
  <c r="P13" i="1"/>
  <c r="O13" i="1"/>
  <c r="L13" i="1"/>
  <c r="D13" i="1"/>
  <c r="AV11" i="1"/>
  <c r="AU11" i="1"/>
  <c r="P11" i="1"/>
  <c r="O11" i="1"/>
  <c r="L11" i="1"/>
  <c r="D11" i="1"/>
  <c r="AO229" i="1" l="1"/>
  <c r="AR229" i="1" s="1"/>
  <c r="AO11" i="1"/>
  <c r="AR11" i="1" s="1"/>
  <c r="AO15" i="1"/>
  <c r="AR15" i="1" s="1"/>
  <c r="AO19" i="1"/>
  <c r="AR19" i="1" s="1"/>
  <c r="AO23" i="1"/>
  <c r="AR23" i="1" s="1"/>
  <c r="AO27" i="1"/>
  <c r="AR27" i="1" s="1"/>
  <c r="AO31" i="1"/>
  <c r="AR31" i="1" s="1"/>
  <c r="AO35" i="1"/>
  <c r="AR35" i="1" s="1"/>
  <c r="AO39" i="1"/>
  <c r="AR39" i="1" s="1"/>
  <c r="AO43" i="1"/>
  <c r="AR43" i="1" s="1"/>
  <c r="AO195" i="1"/>
  <c r="AR195" i="1" s="1"/>
  <c r="AO205" i="1"/>
  <c r="AR205" i="1" s="1"/>
  <c r="AO233" i="1"/>
  <c r="AO245" i="1"/>
  <c r="AO253" i="1"/>
  <c r="AO265" i="1"/>
  <c r="AO275" i="1"/>
  <c r="AR275" i="1" s="1"/>
  <c r="AO281" i="1"/>
  <c r="AR281" i="1" s="1"/>
  <c r="AO285" i="1"/>
  <c r="AR285" i="1" s="1"/>
  <c r="AO291" i="1"/>
  <c r="AR291" i="1" s="1"/>
  <c r="AO295" i="1"/>
  <c r="AR295" i="1" s="1"/>
  <c r="AO303" i="1"/>
  <c r="AO235" i="1"/>
  <c r="AR235" i="1" s="1"/>
  <c r="AO203" i="1"/>
  <c r="AR203" i="1" s="1"/>
  <c r="AO207" i="1"/>
  <c r="AR207" i="1" s="1"/>
  <c r="AO257" i="1"/>
  <c r="AO263" i="1"/>
  <c r="AR263" i="1" s="1"/>
  <c r="AO267" i="1"/>
  <c r="AR267" i="1" s="1"/>
  <c r="AO273" i="1"/>
  <c r="AR273" i="1" s="1"/>
  <c r="AO283" i="1"/>
  <c r="AO287" i="1"/>
  <c r="AR287" i="1" s="1"/>
  <c r="AO293" i="1"/>
</calcChain>
</file>

<file path=xl/sharedStrings.xml><?xml version="1.0" encoding="utf-8"?>
<sst xmlns="http://schemas.openxmlformats.org/spreadsheetml/2006/main" count="90" uniqueCount="56">
  <si>
    <t>KONINKLIJKE BELGISCHE BILJARTBOND</t>
  </si>
  <si>
    <t>GEWEST BEIDE VLAANDEREN</t>
  </si>
  <si>
    <t>SPORTJAAR : 2015-2016</t>
  </si>
  <si>
    <t xml:space="preserve">GENTS VRIJSPELTORNOOI </t>
  </si>
  <si>
    <t>Speelwijze : vrijspel  KB / individueel</t>
  </si>
  <si>
    <t>A. SPEELDEN 2 WEDSTRIJD</t>
  </si>
  <si>
    <t>B SPEELDEN 2 WEDSTRIJDEN</t>
  </si>
  <si>
    <t>A SPEELDEN 4 WEDSTRIJDEN</t>
  </si>
  <si>
    <t>5°</t>
  </si>
  <si>
    <t>4°</t>
  </si>
  <si>
    <t>STAUTE Rudy</t>
  </si>
  <si>
    <t>MG</t>
  </si>
  <si>
    <t>CLOOTS Louis</t>
  </si>
  <si>
    <t>3°</t>
  </si>
  <si>
    <t>GHYSSELS Patrick</t>
  </si>
  <si>
    <t>DE LOBEL Marc</t>
  </si>
  <si>
    <t>K.EWH</t>
  </si>
  <si>
    <t>2°</t>
  </si>
  <si>
    <t>OG</t>
  </si>
  <si>
    <t>NOELS Johnny</t>
  </si>
  <si>
    <t>exc</t>
  </si>
  <si>
    <t>VAN HAUT Georges</t>
  </si>
  <si>
    <t>B SPEELDEN 6 WEDSTRIJDEN</t>
  </si>
  <si>
    <t>LEEMANS Rudy</t>
  </si>
  <si>
    <t>7°</t>
  </si>
  <si>
    <t>WOUTERS Marc</t>
  </si>
  <si>
    <t>6°</t>
  </si>
  <si>
    <t>SIMONS Rudy</t>
  </si>
  <si>
    <t>PR</t>
  </si>
  <si>
    <t>WUYTACK Gunther</t>
  </si>
  <si>
    <t>TACQ Jacques</t>
  </si>
  <si>
    <t>MULPAS Vincent</t>
  </si>
  <si>
    <t>1°</t>
  </si>
  <si>
    <t>C SPEELDEN 6 WEDSTRIJDEN</t>
  </si>
  <si>
    <t>PR 6/8</t>
  </si>
  <si>
    <t>VANAELST Paul</t>
  </si>
  <si>
    <t>KBCAW</t>
  </si>
  <si>
    <t>DE VOS Guido</t>
  </si>
  <si>
    <t>K. ME</t>
  </si>
  <si>
    <t>CLAUS Gino</t>
  </si>
  <si>
    <t>WIELFAERT Curt</t>
  </si>
  <si>
    <t>K&amp;V</t>
  </si>
  <si>
    <t>CAUDRON Danny</t>
  </si>
  <si>
    <t>K. ED</t>
  </si>
  <si>
    <t>VERBRUGGHE Philippe</t>
  </si>
  <si>
    <t>DE MEULEMEESTER Cédric</t>
  </si>
  <si>
    <t>BVG</t>
  </si>
  <si>
    <t>WILLEMS Raymond</t>
  </si>
  <si>
    <t>JACQUEMYN Tony</t>
  </si>
  <si>
    <t>BCDM</t>
  </si>
  <si>
    <t>URSM</t>
  </si>
  <si>
    <t>KBCDK</t>
  </si>
  <si>
    <t>COU</t>
  </si>
  <si>
    <t>KOTM</t>
  </si>
  <si>
    <t>KGV</t>
  </si>
  <si>
    <t>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</si>
</sst>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7" xfId="0" applyFont="1" applyBorder="1"/>
    <xf numFmtId="0" fontId="0" fillId="0" borderId="8" xfId="0" applyBorder="1"/>
    <xf numFmtId="0" fontId="8" fillId="0" borderId="7" xfId="0" applyFont="1" applyBorder="1"/>
    <xf numFmtId="0" fontId="9" fillId="0" borderId="7" xfId="0" applyFont="1" applyBorder="1"/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_GENTS%20%20VRIJSPELTORNOOI%20%20%20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vrij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  <cell r="E2">
            <v>70</v>
          </cell>
          <cell r="F2" t="str">
            <v>5°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  <cell r="E3">
            <v>70</v>
          </cell>
          <cell r="F3" t="str">
            <v>5°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  <cell r="F4">
            <v>0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  <cell r="F5">
            <v>0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  <cell r="E6">
            <v>70</v>
          </cell>
          <cell r="F6" t="str">
            <v>5°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  <cell r="E7">
            <v>55</v>
          </cell>
          <cell r="F7" t="str">
            <v>6°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  <cell r="E8">
            <v>160</v>
          </cell>
          <cell r="F8" t="str">
            <v>2°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  <cell r="F9">
            <v>0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  <cell r="E10">
            <v>160</v>
          </cell>
          <cell r="F10" t="str">
            <v>2°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  <cell r="E11">
            <v>160</v>
          </cell>
          <cell r="F11" t="str">
            <v>2°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  <cell r="E13">
            <v>30</v>
          </cell>
          <cell r="F13" t="str">
            <v>8°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  <cell r="E14">
            <v>40</v>
          </cell>
          <cell r="F14" t="str">
            <v>7°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  <cell r="E15">
            <v>120</v>
          </cell>
          <cell r="F15" t="str">
            <v>3°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  <cell r="F17">
            <v>0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  <cell r="F18">
            <v>0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  <cell r="F21">
            <v>0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  <cell r="F22">
            <v>0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  <cell r="F23">
            <v>0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  <cell r="F24">
            <v>0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  <cell r="F25">
            <v>0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  <cell r="E26">
            <v>55</v>
          </cell>
          <cell r="F26" t="str">
            <v>6°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  <cell r="F28">
            <v>0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  <cell r="F29">
            <v>0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  <cell r="F30">
            <v>0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  <cell r="E31">
            <v>90</v>
          </cell>
          <cell r="F31" t="str">
            <v>4°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  <cell r="F32">
            <v>0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  <cell r="F33">
            <v>0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  <cell r="F34">
            <v>0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  <cell r="F35">
            <v>0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  <cell r="F36">
            <v>0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  <cell r="F37">
            <v>0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  <cell r="F38">
            <v>0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  <cell r="E39">
            <v>30</v>
          </cell>
          <cell r="F39" t="str">
            <v>8°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  <cell r="E41">
            <v>30</v>
          </cell>
          <cell r="F41" t="str">
            <v>8°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  <cell r="E42">
            <v>160</v>
          </cell>
          <cell r="F42" t="str">
            <v>2°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  <cell r="E43">
            <v>120</v>
          </cell>
          <cell r="F43" t="str">
            <v>3°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  <cell r="E44">
            <v>160</v>
          </cell>
          <cell r="F44" t="str">
            <v>2°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  <cell r="E45">
            <v>70</v>
          </cell>
          <cell r="F45" t="str">
            <v>5°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  <cell r="E46">
            <v>160</v>
          </cell>
          <cell r="F46" t="str">
            <v>2°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  <cell r="E47">
            <v>300</v>
          </cell>
          <cell r="F47" t="str">
            <v>exc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  <cell r="E48">
            <v>90</v>
          </cell>
          <cell r="F48" t="str">
            <v>4°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  <cell r="E49">
            <v>40</v>
          </cell>
          <cell r="F49" t="str">
            <v>7°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  <cell r="E50">
            <v>55</v>
          </cell>
          <cell r="F50" t="str">
            <v>6°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  <cell r="F52">
            <v>0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  <cell r="E53">
            <v>300</v>
          </cell>
          <cell r="F53" t="str">
            <v>exc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  <cell r="F54">
            <v>0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  <cell r="E55">
            <v>40</v>
          </cell>
          <cell r="F55" t="str">
            <v>7°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  <cell r="E56">
            <v>55</v>
          </cell>
          <cell r="F56" t="str">
            <v>6°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  <cell r="E57">
            <v>40</v>
          </cell>
          <cell r="F57" t="str">
            <v>7°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  <cell r="E58">
            <v>55</v>
          </cell>
          <cell r="F58" t="str">
            <v>6°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  <cell r="E59">
            <v>210</v>
          </cell>
          <cell r="F59" t="str">
            <v>1°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  <cell r="F61">
            <v>0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  <cell r="E62">
            <v>300</v>
          </cell>
          <cell r="F62" t="str">
            <v>exc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  <cell r="E63">
            <v>90</v>
          </cell>
          <cell r="F63" t="str">
            <v>4°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  <cell r="E64">
            <v>70</v>
          </cell>
          <cell r="F64" t="str">
            <v>5°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  <cell r="E65">
            <v>70</v>
          </cell>
          <cell r="F65" t="str">
            <v>5°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  <cell r="E66">
            <v>40</v>
          </cell>
          <cell r="F66" t="str">
            <v>7°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  <cell r="F67">
            <v>0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  <cell r="F68">
            <v>0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  <cell r="F69">
            <v>0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  <cell r="E70">
            <v>120</v>
          </cell>
          <cell r="F70" t="str">
            <v>3°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  <cell r="E71">
            <v>70</v>
          </cell>
          <cell r="F71" t="str">
            <v>5°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  <cell r="E72">
            <v>120</v>
          </cell>
          <cell r="F72" t="str">
            <v>3°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  <cell r="F73">
            <v>0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  <cell r="F74">
            <v>0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  <cell r="E75">
            <v>300</v>
          </cell>
          <cell r="F75" t="str">
            <v>exc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  <cell r="E76">
            <v>300</v>
          </cell>
          <cell r="F76" t="str">
            <v>exc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  <cell r="E77">
            <v>70</v>
          </cell>
          <cell r="F77" t="str">
            <v>5°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  <cell r="F78">
            <v>0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  <cell r="F79">
            <v>0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  <cell r="F80">
            <v>0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  <cell r="E81">
            <v>90</v>
          </cell>
          <cell r="F81" t="str">
            <v>4°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  <cell r="E82">
            <v>90</v>
          </cell>
          <cell r="F82" t="str">
            <v>4°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  <cell r="E83">
            <v>210</v>
          </cell>
          <cell r="F83" t="str">
            <v>1°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  <cell r="F85">
            <v>0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  <cell r="E86">
            <v>160</v>
          </cell>
          <cell r="F86" t="str">
            <v>2°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  <cell r="F87">
            <v>0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  <cell r="F88">
            <v>0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  <cell r="E89">
            <v>120</v>
          </cell>
          <cell r="F89">
            <v>0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  <cell r="F90">
            <v>0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  <cell r="E91">
            <v>160</v>
          </cell>
          <cell r="F91">
            <v>0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  <cell r="E92">
            <v>300</v>
          </cell>
          <cell r="F92" t="str">
            <v>exc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  <cell r="F93">
            <v>0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  <cell r="F94">
            <v>0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  <cell r="E95">
            <v>120</v>
          </cell>
          <cell r="F95" t="str">
            <v>3°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  <cell r="E96">
            <v>70</v>
          </cell>
          <cell r="F96" t="str">
            <v>5°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  <cell r="E97">
            <v>300</v>
          </cell>
          <cell r="F97" t="str">
            <v>exc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  <cell r="F98">
            <v>0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  <cell r="F99">
            <v>0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  <cell r="F100">
            <v>0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  <cell r="F101">
            <v>0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  <cell r="F102">
            <v>0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  <cell r="F103">
            <v>0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  <cell r="E104">
            <v>160</v>
          </cell>
          <cell r="F104" t="str">
            <v>2°</v>
          </cell>
        </row>
        <row r="106">
          <cell r="A106">
            <v>1554</v>
          </cell>
          <cell r="B106" t="str">
            <v>VERLAECKE  Rudy</v>
          </cell>
          <cell r="C106" t="str">
            <v>OBA</v>
          </cell>
          <cell r="F106">
            <v>0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  <cell r="F107">
            <v>0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F108">
            <v>0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  <cell r="E109">
            <v>120</v>
          </cell>
          <cell r="F109" t="str">
            <v>3°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  <cell r="F110">
            <v>0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  <cell r="F111">
            <v>0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  <cell r="E112">
            <v>70</v>
          </cell>
          <cell r="F112" t="str">
            <v>5°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>
            <v>90</v>
          </cell>
          <cell r="F113" t="str">
            <v>4°</v>
          </cell>
        </row>
        <row r="114">
          <cell r="A114">
            <v>4262</v>
          </cell>
          <cell r="B114" t="str">
            <v>SANCTORUM Daniel</v>
          </cell>
          <cell r="C114" t="str">
            <v>OBA</v>
          </cell>
          <cell r="F114">
            <v>0</v>
          </cell>
        </row>
        <row r="115">
          <cell r="A115">
            <v>4263</v>
          </cell>
          <cell r="B115" t="str">
            <v>SCHLAPA Harald</v>
          </cell>
          <cell r="C115" t="str">
            <v>OBA</v>
          </cell>
          <cell r="E115">
            <v>70</v>
          </cell>
          <cell r="F115" t="str">
            <v>5°</v>
          </cell>
        </row>
        <row r="116">
          <cell r="A116">
            <v>4264</v>
          </cell>
          <cell r="B116" t="str">
            <v>STEEN Gilbert</v>
          </cell>
          <cell r="C116" t="str">
            <v>OBA</v>
          </cell>
          <cell r="F116">
            <v>0</v>
          </cell>
        </row>
        <row r="117">
          <cell r="A117">
            <v>4265</v>
          </cell>
          <cell r="B117" t="str">
            <v>STEMGEE Hugo</v>
          </cell>
          <cell r="C117" t="str">
            <v>OBA</v>
          </cell>
          <cell r="E117">
            <v>55</v>
          </cell>
          <cell r="F117" t="str">
            <v>6°</v>
          </cell>
        </row>
        <row r="118">
          <cell r="A118">
            <v>4269</v>
          </cell>
          <cell r="B118" t="str">
            <v>TRATSAERT Daniel</v>
          </cell>
          <cell r="C118" t="str">
            <v>OBA</v>
          </cell>
          <cell r="F118">
            <v>0</v>
          </cell>
        </row>
        <row r="119">
          <cell r="A119">
            <v>4276</v>
          </cell>
          <cell r="B119" t="str">
            <v>VAN WESEMAEL Walter</v>
          </cell>
          <cell r="C119" t="str">
            <v>OBA</v>
          </cell>
          <cell r="F119">
            <v>0</v>
          </cell>
        </row>
        <row r="120">
          <cell r="A120">
            <v>4277</v>
          </cell>
          <cell r="B120" t="str">
            <v>VANDENBROUCKE Joel</v>
          </cell>
          <cell r="C120" t="str">
            <v>OBA</v>
          </cell>
          <cell r="F120" t="str">
            <v>1°</v>
          </cell>
        </row>
        <row r="121">
          <cell r="A121">
            <v>4635</v>
          </cell>
          <cell r="B121" t="str">
            <v>DEVLIEGER Raoul</v>
          </cell>
          <cell r="C121" t="str">
            <v>OBA</v>
          </cell>
          <cell r="F121">
            <v>0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  <cell r="F122">
            <v>0</v>
          </cell>
        </row>
        <row r="123">
          <cell r="A123">
            <v>6456</v>
          </cell>
          <cell r="B123" t="str">
            <v>PLOVIE Herbert</v>
          </cell>
          <cell r="C123" t="str">
            <v>OBA</v>
          </cell>
          <cell r="F123">
            <v>0</v>
          </cell>
        </row>
        <row r="124">
          <cell r="A124">
            <v>7289</v>
          </cell>
          <cell r="B124" t="str">
            <v>BOUCQUEZ Etienne</v>
          </cell>
          <cell r="C124" t="str">
            <v>OBA</v>
          </cell>
          <cell r="F124">
            <v>0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F125">
            <v>0</v>
          </cell>
        </row>
        <row r="126">
          <cell r="A126">
            <v>7468</v>
          </cell>
          <cell r="B126" t="str">
            <v>DE WEIRDT Jean-Pierre</v>
          </cell>
          <cell r="C126" t="str">
            <v>OBA</v>
          </cell>
          <cell r="F126">
            <v>0</v>
          </cell>
        </row>
        <row r="127">
          <cell r="A127">
            <v>7800</v>
          </cell>
          <cell r="B127" t="str">
            <v>VERSCHUERE Guy</v>
          </cell>
          <cell r="C127" t="str">
            <v>OBA</v>
          </cell>
          <cell r="F127">
            <v>0</v>
          </cell>
        </row>
        <row r="128">
          <cell r="A128">
            <v>7802</v>
          </cell>
          <cell r="B128" t="str">
            <v>DOUCHAMPS Olivier</v>
          </cell>
          <cell r="C128" t="str">
            <v>OBA</v>
          </cell>
          <cell r="F128">
            <v>0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F129">
            <v>0</v>
          </cell>
        </row>
        <row r="130">
          <cell r="A130">
            <v>8917</v>
          </cell>
          <cell r="B130" t="str">
            <v>GREMAIN Gino</v>
          </cell>
          <cell r="C130" t="str">
            <v>OBA</v>
          </cell>
          <cell r="F130">
            <v>0</v>
          </cell>
        </row>
        <row r="131">
          <cell r="A131" t="str">
            <v>4162B</v>
          </cell>
          <cell r="B131" t="str">
            <v>CAPPELLE Eddy</v>
          </cell>
          <cell r="C131" t="str">
            <v>OBA</v>
          </cell>
          <cell r="F131">
            <v>0</v>
          </cell>
        </row>
        <row r="132">
          <cell r="A132">
            <v>4280</v>
          </cell>
          <cell r="B132" t="str">
            <v>ZONNEKEIN Henri</v>
          </cell>
          <cell r="C132" t="str">
            <v>OBA</v>
          </cell>
          <cell r="F132">
            <v>0</v>
          </cell>
        </row>
        <row r="133">
          <cell r="A133">
            <v>4065</v>
          </cell>
          <cell r="B133" t="str">
            <v>BAERT Rony</v>
          </cell>
          <cell r="C133" t="str">
            <v>OBA</v>
          </cell>
          <cell r="F133">
            <v>0</v>
          </cell>
        </row>
        <row r="134">
          <cell r="A134">
            <v>9296</v>
          </cell>
          <cell r="B134" t="str">
            <v>BORREMANS Edouard</v>
          </cell>
          <cell r="C134" t="str">
            <v>OBA</v>
          </cell>
          <cell r="E134">
            <v>30</v>
          </cell>
          <cell r="F134" t="str">
            <v>8°</v>
          </cell>
        </row>
        <row r="135">
          <cell r="A135">
            <v>9414</v>
          </cell>
          <cell r="B135" t="str">
            <v>EUSSEN Gerardus</v>
          </cell>
          <cell r="C135" t="str">
            <v>OBA</v>
          </cell>
          <cell r="F135">
            <v>0</v>
          </cell>
        </row>
        <row r="136">
          <cell r="A136">
            <v>4780</v>
          </cell>
          <cell r="B136" t="str">
            <v xml:space="preserve">LIBRECHT Geert </v>
          </cell>
          <cell r="C136" t="str">
            <v>OBA</v>
          </cell>
          <cell r="F136">
            <v>0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  <cell r="E138">
            <v>160</v>
          </cell>
          <cell r="F138" t="str">
            <v>2°</v>
          </cell>
        </row>
        <row r="139">
          <cell r="A139">
            <v>4301</v>
          </cell>
          <cell r="B139" t="str">
            <v>VAN GOETHEM Glenn</v>
          </cell>
          <cell r="C139" t="str">
            <v>SMA</v>
          </cell>
          <cell r="E139">
            <v>160</v>
          </cell>
          <cell r="F139" t="str">
            <v>2°</v>
          </cell>
        </row>
        <row r="140">
          <cell r="A140">
            <v>7048</v>
          </cell>
          <cell r="B140" t="str">
            <v>STILTEN Rik</v>
          </cell>
          <cell r="C140" t="str">
            <v>SMA</v>
          </cell>
          <cell r="E140">
            <v>40</v>
          </cell>
          <cell r="F140" t="str">
            <v>7°</v>
          </cell>
        </row>
        <row r="141">
          <cell r="A141">
            <v>4297</v>
          </cell>
          <cell r="B141" t="str">
            <v>VAN DEN BOSSCHE Christian</v>
          </cell>
          <cell r="C141" t="str">
            <v>SMA</v>
          </cell>
          <cell r="E141">
            <v>210</v>
          </cell>
          <cell r="F141" t="str">
            <v>1°</v>
          </cell>
        </row>
        <row r="142">
          <cell r="A142">
            <v>9297</v>
          </cell>
          <cell r="B142" t="str">
            <v>PETIT Danny</v>
          </cell>
          <cell r="C142" t="str">
            <v>SMA</v>
          </cell>
        </row>
        <row r="143">
          <cell r="A143">
            <v>9416</v>
          </cell>
          <cell r="B143" t="str">
            <v>RIEMKENS Wilfried</v>
          </cell>
          <cell r="C143" t="str">
            <v>SMA</v>
          </cell>
          <cell r="E143">
            <v>90</v>
          </cell>
          <cell r="F143" t="str">
            <v>4°</v>
          </cell>
        </row>
        <row r="144">
          <cell r="A144">
            <v>9415</v>
          </cell>
          <cell r="B144" t="str">
            <v>VERHOEYEN Eddy</v>
          </cell>
          <cell r="C144" t="str">
            <v>SMA</v>
          </cell>
          <cell r="E144">
            <v>55</v>
          </cell>
          <cell r="F144" t="str">
            <v>6°</v>
          </cell>
        </row>
        <row r="145">
          <cell r="A145">
            <v>9417</v>
          </cell>
          <cell r="B145" t="str">
            <v>ROGIERS Marc</v>
          </cell>
          <cell r="C145" t="str">
            <v>SMA</v>
          </cell>
          <cell r="E145">
            <v>55</v>
          </cell>
          <cell r="F145" t="str">
            <v>6°</v>
          </cell>
        </row>
        <row r="146">
          <cell r="A146">
            <v>6694</v>
          </cell>
          <cell r="B146" t="str">
            <v xml:space="preserve">VINCK Eddy </v>
          </cell>
          <cell r="C146" t="str">
            <v>SMA</v>
          </cell>
          <cell r="D146" t="str">
            <v>NS</v>
          </cell>
          <cell r="F146">
            <v>0</v>
          </cell>
        </row>
        <row r="147">
          <cell r="A147">
            <v>1170</v>
          </cell>
          <cell r="B147" t="str">
            <v>Temmerman Dirk</v>
          </cell>
          <cell r="C147" t="str">
            <v>SMA</v>
          </cell>
          <cell r="D147" t="str">
            <v>NS</v>
          </cell>
          <cell r="E147">
            <v>55</v>
          </cell>
          <cell r="F147" t="str">
            <v>6°</v>
          </cell>
        </row>
        <row r="149">
          <cell r="A149">
            <v>2338</v>
          </cell>
          <cell r="B149" t="str">
            <v>VAN DE CAN Thierry</v>
          </cell>
          <cell r="C149" t="str">
            <v>STER</v>
          </cell>
          <cell r="E149">
            <v>70</v>
          </cell>
          <cell r="F149" t="str">
            <v>5°</v>
          </cell>
        </row>
        <row r="150">
          <cell r="A150">
            <v>4351</v>
          </cell>
          <cell r="B150" t="str">
            <v>VONCK Danny</v>
          </cell>
          <cell r="C150" t="str">
            <v>STER</v>
          </cell>
          <cell r="E150">
            <v>40</v>
          </cell>
          <cell r="F150" t="str">
            <v>7°</v>
          </cell>
        </row>
        <row r="151">
          <cell r="A151">
            <v>7297</v>
          </cell>
          <cell r="B151" t="str">
            <v>MESKENS Eduard</v>
          </cell>
          <cell r="C151" t="str">
            <v>STER</v>
          </cell>
          <cell r="E151">
            <v>30</v>
          </cell>
          <cell r="F151" t="str">
            <v>8°</v>
          </cell>
        </row>
        <row r="152">
          <cell r="A152">
            <v>7804</v>
          </cell>
          <cell r="B152" t="str">
            <v>DE BREMAEKER Eric</v>
          </cell>
          <cell r="C152" t="str">
            <v>STER</v>
          </cell>
          <cell r="E152">
            <v>30</v>
          </cell>
          <cell r="F152" t="str">
            <v>8°</v>
          </cell>
        </row>
        <row r="153">
          <cell r="A153">
            <v>8535</v>
          </cell>
          <cell r="B153" t="str">
            <v>DE WIN Guy</v>
          </cell>
          <cell r="C153" t="str">
            <v>STER</v>
          </cell>
          <cell r="F153">
            <v>0</v>
          </cell>
        </row>
        <row r="154">
          <cell r="A154">
            <v>8727</v>
          </cell>
          <cell r="B154" t="str">
            <v>PITTELJON Etienne</v>
          </cell>
          <cell r="C154" t="str">
            <v>STER</v>
          </cell>
          <cell r="E154">
            <v>30</v>
          </cell>
          <cell r="F154" t="str">
            <v>8°</v>
          </cell>
        </row>
        <row r="155">
          <cell r="A155">
            <v>5189</v>
          </cell>
          <cell r="B155" t="str">
            <v>VAN LAETHEM Rudy</v>
          </cell>
          <cell r="C155" t="str">
            <v>STER</v>
          </cell>
          <cell r="E155">
            <v>160</v>
          </cell>
          <cell r="F155" t="str">
            <v>2°</v>
          </cell>
        </row>
        <row r="156">
          <cell r="A156">
            <v>9221</v>
          </cell>
          <cell r="B156" t="str">
            <v>BOSTOEN Kris</v>
          </cell>
          <cell r="C156" t="str">
            <v>STER</v>
          </cell>
          <cell r="F156">
            <v>0</v>
          </cell>
        </row>
        <row r="157">
          <cell r="A157">
            <v>7054</v>
          </cell>
          <cell r="B157" t="str">
            <v>LOOS Leo</v>
          </cell>
          <cell r="C157" t="str">
            <v>STER</v>
          </cell>
          <cell r="F157">
            <v>0</v>
          </cell>
        </row>
        <row r="158">
          <cell r="A158">
            <v>9458</v>
          </cell>
          <cell r="B158" t="str">
            <v>VANDE CAN Florian</v>
          </cell>
          <cell r="C158" t="str">
            <v>STER</v>
          </cell>
          <cell r="E158">
            <v>30</v>
          </cell>
          <cell r="F158" t="str">
            <v>8°</v>
          </cell>
        </row>
        <row r="159">
          <cell r="A159">
            <v>7049</v>
          </cell>
          <cell r="B159" t="str">
            <v>DE TANT Freddy</v>
          </cell>
          <cell r="C159" t="str">
            <v>STER</v>
          </cell>
          <cell r="F159">
            <v>0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  <cell r="F160">
            <v>0</v>
          </cell>
        </row>
        <row r="161">
          <cell r="A161">
            <v>4301</v>
          </cell>
          <cell r="B161" t="str">
            <v>VAN GOETHEM Glenn</v>
          </cell>
          <cell r="C161" t="str">
            <v>STER</v>
          </cell>
          <cell r="F161">
            <v>0</v>
          </cell>
        </row>
        <row r="162">
          <cell r="A162">
            <v>4344</v>
          </cell>
          <cell r="B162" t="str">
            <v>DE WEVER Koen</v>
          </cell>
          <cell r="C162" t="str">
            <v>STER</v>
          </cell>
        </row>
        <row r="163">
          <cell r="A163">
            <v>4298</v>
          </cell>
          <cell r="B163" t="str">
            <v>VAN DE HAUWE Filip</v>
          </cell>
          <cell r="C163" t="str">
            <v>STER</v>
          </cell>
        </row>
        <row r="165">
          <cell r="A165">
            <v>2061</v>
          </cell>
          <cell r="B165" t="str">
            <v>MERTENS Eddy</v>
          </cell>
          <cell r="C165" t="str">
            <v>KOH</v>
          </cell>
          <cell r="E165">
            <v>120</v>
          </cell>
          <cell r="F165" t="str">
            <v>3°</v>
          </cell>
        </row>
        <row r="166">
          <cell r="A166">
            <v>4290</v>
          </cell>
          <cell r="B166" t="str">
            <v>GILLADE Luc</v>
          </cell>
          <cell r="C166" t="str">
            <v>KOH</v>
          </cell>
          <cell r="F166">
            <v>0</v>
          </cell>
        </row>
        <row r="167">
          <cell r="A167">
            <v>4305</v>
          </cell>
          <cell r="B167" t="str">
            <v>DE HERTOG Ives</v>
          </cell>
          <cell r="C167" t="str">
            <v>KOH</v>
          </cell>
          <cell r="F167">
            <v>0</v>
          </cell>
        </row>
        <row r="168">
          <cell r="A168">
            <v>4354</v>
          </cell>
          <cell r="B168" t="str">
            <v>CAPIAU Lucien</v>
          </cell>
          <cell r="C168" t="str">
            <v>KOH</v>
          </cell>
          <cell r="F168">
            <v>0</v>
          </cell>
        </row>
        <row r="169">
          <cell r="A169">
            <v>4356</v>
          </cell>
          <cell r="B169" t="str">
            <v>DE BOU Pol</v>
          </cell>
          <cell r="C169" t="str">
            <v>KOH</v>
          </cell>
          <cell r="F169">
            <v>0</v>
          </cell>
        </row>
        <row r="170">
          <cell r="A170">
            <v>4361</v>
          </cell>
          <cell r="B170" t="str">
            <v>MANGELINCKX Nico</v>
          </cell>
          <cell r="C170" t="str">
            <v>KOH</v>
          </cell>
          <cell r="E170">
            <v>300</v>
          </cell>
          <cell r="F170" t="str">
            <v>exc</v>
          </cell>
        </row>
        <row r="171">
          <cell r="A171">
            <v>4389</v>
          </cell>
          <cell r="B171" t="str">
            <v>VAN KERCKHOVE Andre</v>
          </cell>
          <cell r="C171" t="str">
            <v>KOH</v>
          </cell>
          <cell r="E171">
            <v>90</v>
          </cell>
          <cell r="F171" t="str">
            <v>4°</v>
          </cell>
        </row>
        <row r="172">
          <cell r="A172">
            <v>8093</v>
          </cell>
          <cell r="B172" t="str">
            <v>MATTHYS Karolien</v>
          </cell>
          <cell r="C172" t="str">
            <v>KOH</v>
          </cell>
          <cell r="F172">
            <v>0</v>
          </cell>
        </row>
        <row r="173">
          <cell r="A173">
            <v>8662</v>
          </cell>
          <cell r="B173" t="str">
            <v>VAN DER LINDEN Eric</v>
          </cell>
          <cell r="C173" t="str">
            <v>KOH</v>
          </cell>
          <cell r="E173">
            <v>120</v>
          </cell>
          <cell r="F173" t="str">
            <v>3°</v>
          </cell>
        </row>
        <row r="174">
          <cell r="A174">
            <v>8871</v>
          </cell>
          <cell r="B174" t="str">
            <v>VANDENHENDE John</v>
          </cell>
          <cell r="C174" t="str">
            <v>KOH</v>
          </cell>
          <cell r="E174">
            <v>55</v>
          </cell>
          <cell r="F174" t="str">
            <v>6°</v>
          </cell>
        </row>
        <row r="175">
          <cell r="A175">
            <v>8461</v>
          </cell>
          <cell r="B175" t="str">
            <v>VAN DEN RIJSE Steven</v>
          </cell>
          <cell r="C175" t="str">
            <v>KOH</v>
          </cell>
          <cell r="F175">
            <v>0</v>
          </cell>
        </row>
        <row r="176">
          <cell r="A176">
            <v>9063</v>
          </cell>
          <cell r="B176" t="str">
            <v>DE BECK Clery</v>
          </cell>
          <cell r="C176" t="str">
            <v>KOH</v>
          </cell>
          <cell r="E176">
            <v>70</v>
          </cell>
          <cell r="F176" t="str">
            <v>5°</v>
          </cell>
        </row>
        <row r="177">
          <cell r="A177">
            <v>9064</v>
          </cell>
          <cell r="B177" t="str">
            <v>GERSOULLE Marc</v>
          </cell>
          <cell r="C177" t="str">
            <v>KOH</v>
          </cell>
          <cell r="E177">
            <v>90</v>
          </cell>
          <cell r="F177" t="str">
            <v>4°</v>
          </cell>
        </row>
        <row r="178">
          <cell r="A178">
            <v>9055</v>
          </cell>
          <cell r="B178" t="str">
            <v>DE HERTOG Jan</v>
          </cell>
          <cell r="C178" t="str">
            <v>KOH</v>
          </cell>
          <cell r="E178">
            <v>40</v>
          </cell>
          <cell r="F178" t="str">
            <v>7°</v>
          </cell>
        </row>
        <row r="179">
          <cell r="A179">
            <v>4378</v>
          </cell>
          <cell r="B179" t="str">
            <v xml:space="preserve">DE RUYVER Stefaan </v>
          </cell>
          <cell r="C179" t="str">
            <v>KOH</v>
          </cell>
          <cell r="E179">
            <v>40</v>
          </cell>
          <cell r="F179" t="str">
            <v>7°</v>
          </cell>
        </row>
        <row r="180">
          <cell r="A180">
            <v>4387</v>
          </cell>
          <cell r="B180" t="str">
            <v>TEMMERMAN Walter</v>
          </cell>
          <cell r="C180" t="str">
            <v>KOH</v>
          </cell>
          <cell r="F180">
            <v>0</v>
          </cell>
        </row>
        <row r="181">
          <cell r="A181">
            <v>9283</v>
          </cell>
          <cell r="B181" t="str">
            <v>BRENDERS Thierry</v>
          </cell>
          <cell r="C181" t="str">
            <v>KOH</v>
          </cell>
          <cell r="F181">
            <v>0</v>
          </cell>
        </row>
        <row r="182">
          <cell r="A182">
            <v>4348</v>
          </cell>
          <cell r="B182" t="str">
            <v>VAN MUYLEM Norbert</v>
          </cell>
          <cell r="C182" t="str">
            <v>KOH</v>
          </cell>
          <cell r="E182">
            <v>90</v>
          </cell>
          <cell r="F182" t="str">
            <v>4°</v>
          </cell>
        </row>
        <row r="183">
          <cell r="A183">
            <v>9418</v>
          </cell>
          <cell r="B183" t="str">
            <v>SAMIN Bruno</v>
          </cell>
          <cell r="C183" t="str">
            <v>KOH</v>
          </cell>
          <cell r="F183">
            <v>0</v>
          </cell>
        </row>
        <row r="185">
          <cell r="A185">
            <v>4422</v>
          </cell>
          <cell r="B185" t="str">
            <v>DE MEYER Rudi</v>
          </cell>
          <cell r="C185" t="str">
            <v>ED</v>
          </cell>
          <cell r="E185">
            <v>90</v>
          </cell>
          <cell r="F185" t="str">
            <v>4°</v>
          </cell>
        </row>
        <row r="186">
          <cell r="A186">
            <v>4425</v>
          </cell>
          <cell r="B186" t="str">
            <v>GEVAERT André</v>
          </cell>
          <cell r="C186" t="str">
            <v>ED</v>
          </cell>
          <cell r="F186">
            <v>0</v>
          </cell>
        </row>
        <row r="187">
          <cell r="A187">
            <v>9144</v>
          </cell>
          <cell r="B187" t="str">
            <v>D'HAENENS Seraphin</v>
          </cell>
          <cell r="C187" t="str">
            <v>ED</v>
          </cell>
          <cell r="E187">
            <v>30</v>
          </cell>
          <cell r="F187" t="str">
            <v>8°</v>
          </cell>
        </row>
        <row r="188">
          <cell r="A188">
            <v>9260</v>
          </cell>
          <cell r="B188" t="str">
            <v>VAN HEIRSEELE Roger</v>
          </cell>
          <cell r="C188" t="str">
            <v>ED</v>
          </cell>
          <cell r="E188">
            <v>160</v>
          </cell>
          <cell r="F188" t="str">
            <v>2°</v>
          </cell>
        </row>
        <row r="189">
          <cell r="A189">
            <v>8410</v>
          </cell>
          <cell r="B189" t="str">
            <v>LIPPENS Tony</v>
          </cell>
          <cell r="C189" t="str">
            <v>ED</v>
          </cell>
          <cell r="E189">
            <v>70</v>
          </cell>
          <cell r="F189" t="str">
            <v>5°</v>
          </cell>
        </row>
        <row r="190">
          <cell r="A190">
            <v>9419</v>
          </cell>
          <cell r="B190" t="str">
            <v>MOEYKENS Biacio</v>
          </cell>
          <cell r="C190" t="str">
            <v>ED</v>
          </cell>
          <cell r="E190">
            <v>40</v>
          </cell>
          <cell r="F190" t="str">
            <v>7°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  <cell r="E191">
            <v>70</v>
          </cell>
          <cell r="F191" t="str">
            <v>5°</v>
          </cell>
        </row>
        <row r="192">
          <cell r="A192">
            <v>9420</v>
          </cell>
          <cell r="B192" t="str">
            <v>Caudron Bjorn</v>
          </cell>
          <cell r="C192" t="str">
            <v>ED</v>
          </cell>
          <cell r="E192">
            <v>40</v>
          </cell>
          <cell r="F192" t="str">
            <v>7°</v>
          </cell>
        </row>
        <row r="193">
          <cell r="A193">
            <v>5208</v>
          </cell>
          <cell r="B193" t="str">
            <v>VAN HAMME Rudiger</v>
          </cell>
          <cell r="C193" t="str">
            <v>ED</v>
          </cell>
          <cell r="E193">
            <v>55</v>
          </cell>
          <cell r="F193" t="str">
            <v>6°</v>
          </cell>
        </row>
        <row r="195">
          <cell r="A195">
            <v>4407</v>
          </cell>
          <cell r="B195" t="str">
            <v>STEELS Dieter</v>
          </cell>
          <cell r="C195" t="str">
            <v>GS</v>
          </cell>
          <cell r="E195">
            <v>210</v>
          </cell>
          <cell r="F195" t="str">
            <v>1°</v>
          </cell>
        </row>
        <row r="196">
          <cell r="A196">
            <v>4454</v>
          </cell>
          <cell r="B196" t="str">
            <v>DEPOORTER Reginald</v>
          </cell>
          <cell r="C196" t="str">
            <v>GS</v>
          </cell>
          <cell r="F196">
            <v>0</v>
          </cell>
        </row>
        <row r="197">
          <cell r="A197">
            <v>4456</v>
          </cell>
          <cell r="B197" t="str">
            <v>DUPONT Jean-Claude</v>
          </cell>
          <cell r="C197" t="str">
            <v>GS</v>
          </cell>
          <cell r="F197">
            <v>0</v>
          </cell>
        </row>
        <row r="198">
          <cell r="A198">
            <v>4466</v>
          </cell>
          <cell r="B198" t="str">
            <v>TREMERIE Walter</v>
          </cell>
          <cell r="C198" t="str">
            <v>GS</v>
          </cell>
          <cell r="F198">
            <v>0</v>
          </cell>
        </row>
        <row r="199">
          <cell r="A199">
            <v>4528</v>
          </cell>
          <cell r="B199" t="str">
            <v>VAN HANEGEM Nico</v>
          </cell>
          <cell r="C199" t="str">
            <v>GS</v>
          </cell>
          <cell r="E199">
            <v>300</v>
          </cell>
          <cell r="F199" t="str">
            <v>exc</v>
          </cell>
        </row>
        <row r="200">
          <cell r="A200">
            <v>4541</v>
          </cell>
          <cell r="B200" t="str">
            <v>DELLAERT Marc</v>
          </cell>
          <cell r="C200" t="str">
            <v>GS</v>
          </cell>
          <cell r="F200">
            <v>0</v>
          </cell>
        </row>
        <row r="201">
          <cell r="A201">
            <v>4587</v>
          </cell>
          <cell r="B201" t="str">
            <v>VERSTRAETEN Frank</v>
          </cell>
          <cell r="C201" t="str">
            <v>GS</v>
          </cell>
          <cell r="F201">
            <v>0</v>
          </cell>
        </row>
        <row r="202">
          <cell r="A202">
            <v>6701</v>
          </cell>
          <cell r="B202" t="str">
            <v>BROCHE Philippe</v>
          </cell>
          <cell r="C202" t="str">
            <v>GS</v>
          </cell>
          <cell r="F202">
            <v>0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  <cell r="F203">
            <v>0</v>
          </cell>
        </row>
        <row r="204">
          <cell r="A204">
            <v>7203</v>
          </cell>
          <cell r="B204" t="str">
            <v>DELARUE Dirk</v>
          </cell>
          <cell r="C204" t="str">
            <v>GS</v>
          </cell>
          <cell r="F204">
            <v>0</v>
          </cell>
        </row>
        <row r="205">
          <cell r="A205">
            <v>7498</v>
          </cell>
          <cell r="B205" t="str">
            <v>VAN DAM Jens</v>
          </cell>
          <cell r="C205" t="str">
            <v>GS</v>
          </cell>
          <cell r="E205">
            <v>300</v>
          </cell>
          <cell r="F205" t="str">
            <v>exc</v>
          </cell>
        </row>
        <row r="206">
          <cell r="A206">
            <v>8064</v>
          </cell>
          <cell r="B206" t="str">
            <v>CNOCKAERT Arnold</v>
          </cell>
          <cell r="C206" t="str">
            <v>GS</v>
          </cell>
          <cell r="F206">
            <v>0</v>
          </cell>
        </row>
        <row r="207">
          <cell r="A207">
            <v>8148</v>
          </cell>
          <cell r="B207" t="str">
            <v>EVERAERT Santino</v>
          </cell>
          <cell r="C207" t="str">
            <v>GS</v>
          </cell>
          <cell r="E207">
            <v>70</v>
          </cell>
          <cell r="F207" t="str">
            <v>5°</v>
          </cell>
        </row>
        <row r="208">
          <cell r="A208">
            <v>8163</v>
          </cell>
          <cell r="B208" t="str">
            <v>DE WEIRDT Jean-Marie</v>
          </cell>
          <cell r="C208" t="str">
            <v>GS</v>
          </cell>
          <cell r="E208">
            <v>70</v>
          </cell>
          <cell r="F208" t="str">
            <v>5°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  <cell r="E209">
            <v>70</v>
          </cell>
          <cell r="F209" t="str">
            <v>5°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  <cell r="F210">
            <v>0</v>
          </cell>
        </row>
        <row r="211">
          <cell r="A211">
            <v>8890</v>
          </cell>
          <cell r="B211" t="str">
            <v>VAN HOLLE Jean-Pierre</v>
          </cell>
          <cell r="C211" t="str">
            <v>GS</v>
          </cell>
          <cell r="E211">
            <v>90</v>
          </cell>
          <cell r="F211" t="str">
            <v>4°</v>
          </cell>
        </row>
        <row r="212">
          <cell r="A212">
            <v>9261</v>
          </cell>
          <cell r="B212" t="str">
            <v>MEULEMEESTER Cedric</v>
          </cell>
          <cell r="C212" t="str">
            <v>GS</v>
          </cell>
          <cell r="E212">
            <v>30</v>
          </cell>
          <cell r="F212" t="str">
            <v>8°</v>
          </cell>
        </row>
        <row r="213">
          <cell r="A213">
            <v>8888</v>
          </cell>
          <cell r="B213" t="str">
            <v>DE MEYER Erik</v>
          </cell>
          <cell r="C213" t="str">
            <v>GS</v>
          </cell>
          <cell r="F213">
            <v>0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  <cell r="F214">
            <v>0</v>
          </cell>
        </row>
        <row r="215">
          <cell r="A215">
            <v>3508</v>
          </cell>
          <cell r="B215" t="str">
            <v xml:space="preserve">BUYLE Stany </v>
          </cell>
          <cell r="C215" t="str">
            <v>GS</v>
          </cell>
          <cell r="F215">
            <v>0</v>
          </cell>
        </row>
        <row r="216">
          <cell r="A216">
            <v>1039</v>
          </cell>
          <cell r="B216" t="str">
            <v>WIEME Koenraad</v>
          </cell>
          <cell r="C216" t="str">
            <v>GS</v>
          </cell>
          <cell r="D216" t="str">
            <v>NS</v>
          </cell>
          <cell r="F216">
            <v>0</v>
          </cell>
        </row>
        <row r="217">
          <cell r="A217">
            <v>1033</v>
          </cell>
          <cell r="B217" t="str">
            <v>DE CASTER Marc</v>
          </cell>
          <cell r="C217" t="str">
            <v>GS</v>
          </cell>
          <cell r="D217" t="str">
            <v>NS</v>
          </cell>
          <cell r="F217">
            <v>0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  <cell r="D218" t="str">
            <v>NS</v>
          </cell>
          <cell r="F218">
            <v>0</v>
          </cell>
        </row>
        <row r="219">
          <cell r="B219" t="str">
            <v>DEPOORTER Mieke</v>
          </cell>
          <cell r="C219" t="str">
            <v>GS</v>
          </cell>
          <cell r="D219" t="str">
            <v>NS</v>
          </cell>
          <cell r="F219">
            <v>0</v>
          </cell>
        </row>
        <row r="221">
          <cell r="A221">
            <v>8063</v>
          </cell>
          <cell r="B221" t="str">
            <v>COPPENS Christiaan</v>
          </cell>
          <cell r="C221" t="str">
            <v>EWH</v>
          </cell>
          <cell r="E221">
            <v>55</v>
          </cell>
          <cell r="F221" t="str">
            <v>6°</v>
          </cell>
        </row>
        <row r="222">
          <cell r="A222">
            <v>8435</v>
          </cell>
          <cell r="B222" t="str">
            <v>BELAEY Danny</v>
          </cell>
          <cell r="C222" t="str">
            <v>EWH</v>
          </cell>
          <cell r="F222">
            <v>0</v>
          </cell>
        </row>
        <row r="223">
          <cell r="A223">
            <v>7561</v>
          </cell>
          <cell r="B223" t="str">
            <v>VAN DE LOO Alain</v>
          </cell>
          <cell r="C223" t="str">
            <v>EWH</v>
          </cell>
          <cell r="F223">
            <v>0</v>
          </cell>
        </row>
        <row r="224">
          <cell r="A224">
            <v>1071</v>
          </cell>
          <cell r="B224" t="str">
            <v>BILLET Jelle</v>
          </cell>
          <cell r="C224" t="str">
            <v>EWH</v>
          </cell>
          <cell r="E224">
            <v>30</v>
          </cell>
          <cell r="F224" t="str">
            <v>8°</v>
          </cell>
        </row>
        <row r="225">
          <cell r="A225">
            <v>8657</v>
          </cell>
          <cell r="B225" t="str">
            <v>HOLDERBEKE Alex</v>
          </cell>
          <cell r="C225" t="str">
            <v>EWH</v>
          </cell>
          <cell r="F225">
            <v>0</v>
          </cell>
        </row>
        <row r="226">
          <cell r="A226">
            <v>4425</v>
          </cell>
          <cell r="B226" t="str">
            <v xml:space="preserve">GEVAERT André </v>
          </cell>
          <cell r="C226" t="str">
            <v>EWH</v>
          </cell>
          <cell r="F226">
            <v>0</v>
          </cell>
        </row>
        <row r="227">
          <cell r="A227">
            <v>9067</v>
          </cell>
          <cell r="B227" t="str">
            <v>DE LETTER Sandra</v>
          </cell>
          <cell r="C227" t="str">
            <v>EWH</v>
          </cell>
          <cell r="F227">
            <v>0</v>
          </cell>
        </row>
        <row r="228">
          <cell r="A228">
            <v>9425</v>
          </cell>
          <cell r="B228" t="str">
            <v>Van  De keere Ronald</v>
          </cell>
          <cell r="C228" t="str">
            <v>EWH</v>
          </cell>
          <cell r="F228">
            <v>0</v>
          </cell>
        </row>
        <row r="229">
          <cell r="A229">
            <v>9421</v>
          </cell>
          <cell r="B229" t="str">
            <v>CAUDRON Danny</v>
          </cell>
          <cell r="C229" t="str">
            <v>EWH</v>
          </cell>
          <cell r="F229">
            <v>0</v>
          </cell>
        </row>
        <row r="230">
          <cell r="A230">
            <v>9424</v>
          </cell>
          <cell r="B230" t="str">
            <v>Van Den Eede Marc</v>
          </cell>
          <cell r="C230" t="str">
            <v>EWH</v>
          </cell>
          <cell r="E230">
            <v>55</v>
          </cell>
          <cell r="F230" t="str">
            <v>6°</v>
          </cell>
        </row>
        <row r="231">
          <cell r="A231">
            <v>9420</v>
          </cell>
          <cell r="B231" t="str">
            <v>CAUDRON Bjorn</v>
          </cell>
          <cell r="C231" t="str">
            <v>EWH</v>
          </cell>
        </row>
        <row r="234">
          <cell r="A234">
            <v>3390</v>
          </cell>
          <cell r="B234" t="str">
            <v>MARTENS Prudent</v>
          </cell>
          <cell r="C234" t="str">
            <v>BvG</v>
          </cell>
          <cell r="E234">
            <v>30</v>
          </cell>
          <cell r="F234" t="str">
            <v>8°</v>
          </cell>
        </row>
        <row r="235">
          <cell r="A235">
            <v>4036</v>
          </cell>
          <cell r="B235" t="str">
            <v>STRYPENS Lucien</v>
          </cell>
          <cell r="C235" t="str">
            <v>BvG</v>
          </cell>
          <cell r="E235">
            <v>90</v>
          </cell>
          <cell r="F235" t="str">
            <v>4°</v>
          </cell>
        </row>
        <row r="236">
          <cell r="A236">
            <v>4416</v>
          </cell>
          <cell r="B236" t="str">
            <v>VAN RIJSSELBERGHE Johan</v>
          </cell>
          <cell r="C236" t="str">
            <v>BvG</v>
          </cell>
          <cell r="E236">
            <v>210</v>
          </cell>
          <cell r="F236" t="str">
            <v>1°</v>
          </cell>
        </row>
        <row r="237">
          <cell r="A237">
            <v>4487</v>
          </cell>
          <cell r="B237" t="str">
            <v>VAN DE VOORDE Luc</v>
          </cell>
          <cell r="C237" t="str">
            <v>BvG</v>
          </cell>
          <cell r="F237">
            <v>0</v>
          </cell>
        </row>
        <row r="238">
          <cell r="A238">
            <v>4639</v>
          </cell>
          <cell r="B238" t="str">
            <v>DUPONT Franky</v>
          </cell>
          <cell r="C238" t="str">
            <v>BvG</v>
          </cell>
          <cell r="E238">
            <v>90</v>
          </cell>
          <cell r="F238" t="str">
            <v>4°</v>
          </cell>
        </row>
        <row r="239">
          <cell r="A239">
            <v>4910</v>
          </cell>
          <cell r="B239" t="str">
            <v>DE FLO Herman</v>
          </cell>
          <cell r="C239" t="str">
            <v>BvG</v>
          </cell>
          <cell r="E239">
            <v>70</v>
          </cell>
          <cell r="F239" t="str">
            <v>5°</v>
          </cell>
        </row>
        <row r="240">
          <cell r="A240">
            <v>4932</v>
          </cell>
          <cell r="B240" t="str">
            <v>VAN MOL William</v>
          </cell>
          <cell r="C240" t="str">
            <v>BvG</v>
          </cell>
          <cell r="E240">
            <v>90</v>
          </cell>
          <cell r="F240" t="str">
            <v>4°</v>
          </cell>
        </row>
        <row r="241">
          <cell r="A241">
            <v>4942</v>
          </cell>
          <cell r="B241" t="str">
            <v>BAETENS Mark</v>
          </cell>
          <cell r="C241" t="str">
            <v>BvG</v>
          </cell>
          <cell r="E241">
            <v>210</v>
          </cell>
          <cell r="F241" t="str">
            <v>1°</v>
          </cell>
        </row>
        <row r="242">
          <cell r="A242">
            <v>6713</v>
          </cell>
          <cell r="B242" t="str">
            <v>VAN ACKER Johan</v>
          </cell>
          <cell r="C242" t="str">
            <v>BvG</v>
          </cell>
          <cell r="E242">
            <v>120</v>
          </cell>
          <cell r="F242" t="str">
            <v>3°</v>
          </cell>
        </row>
        <row r="243">
          <cell r="A243">
            <v>7476</v>
          </cell>
          <cell r="B243" t="str">
            <v>DE COOMAN Marcel</v>
          </cell>
          <cell r="C243" t="str">
            <v>BvG</v>
          </cell>
          <cell r="E243">
            <v>40</v>
          </cell>
          <cell r="F243" t="str">
            <v>7°</v>
          </cell>
        </row>
        <row r="244">
          <cell r="A244">
            <v>6428</v>
          </cell>
          <cell r="B244" t="str">
            <v>MEULEMAN Rudy</v>
          </cell>
          <cell r="C244" t="str">
            <v>BvG</v>
          </cell>
          <cell r="E244">
            <v>160</v>
          </cell>
          <cell r="F244" t="str">
            <v>2°</v>
          </cell>
        </row>
        <row r="245">
          <cell r="A245">
            <v>4341</v>
          </cell>
          <cell r="B245" t="str">
            <v>DE COSTER Luc</v>
          </cell>
          <cell r="C245" t="str">
            <v>BvG</v>
          </cell>
          <cell r="F245">
            <v>0</v>
          </cell>
        </row>
        <row r="246">
          <cell r="A246">
            <v>4432</v>
          </cell>
          <cell r="B246" t="str">
            <v>BAETE Jean-Pierre</v>
          </cell>
          <cell r="C246" t="str">
            <v>BvG</v>
          </cell>
          <cell r="E246">
            <v>120</v>
          </cell>
          <cell r="F246" t="str">
            <v>3°</v>
          </cell>
        </row>
        <row r="247">
          <cell r="A247">
            <v>4496</v>
          </cell>
          <cell r="B247" t="str">
            <v>VAN HANEGEM Izaak</v>
          </cell>
          <cell r="C247" t="str">
            <v>BvG</v>
          </cell>
          <cell r="E247">
            <v>90</v>
          </cell>
          <cell r="F247" t="str">
            <v>4°</v>
          </cell>
        </row>
        <row r="248">
          <cell r="A248">
            <v>5205</v>
          </cell>
          <cell r="B248" t="str">
            <v>DEVRIENDT Eric</v>
          </cell>
          <cell r="C248" t="str">
            <v>BvG</v>
          </cell>
          <cell r="E248">
            <v>40</v>
          </cell>
          <cell r="F248" t="str">
            <v>7°</v>
          </cell>
        </row>
        <row r="249">
          <cell r="A249">
            <v>6705</v>
          </cell>
          <cell r="B249" t="str">
            <v>BERNAERDT Roland</v>
          </cell>
          <cell r="C249" t="str">
            <v>BvG</v>
          </cell>
          <cell r="E249">
            <v>90</v>
          </cell>
          <cell r="F249" t="str">
            <v>4°</v>
          </cell>
        </row>
        <row r="250">
          <cell r="A250">
            <v>6927</v>
          </cell>
          <cell r="B250" t="str">
            <v>DUJARDIN Luc</v>
          </cell>
          <cell r="C250" t="str">
            <v>BvG</v>
          </cell>
          <cell r="E250">
            <v>210</v>
          </cell>
          <cell r="F250" t="str">
            <v>1°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  <cell r="F251">
            <v>0</v>
          </cell>
        </row>
        <row r="252">
          <cell r="A252">
            <v>4352</v>
          </cell>
          <cell r="B252" t="str">
            <v>WAUTERS Johnny</v>
          </cell>
          <cell r="C252" t="str">
            <v>BvG</v>
          </cell>
          <cell r="E252">
            <v>210</v>
          </cell>
          <cell r="F252" t="str">
            <v>1°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  <cell r="E253">
            <v>55</v>
          </cell>
          <cell r="F253" t="str">
            <v>6°</v>
          </cell>
        </row>
        <row r="254">
          <cell r="A254">
            <v>6577</v>
          </cell>
          <cell r="B254" t="str">
            <v>SCIACCA Emilio</v>
          </cell>
          <cell r="C254" t="str">
            <v>BvG</v>
          </cell>
          <cell r="F254">
            <v>0</v>
          </cell>
        </row>
        <row r="255">
          <cell r="A255">
            <v>8165</v>
          </cell>
          <cell r="B255" t="str">
            <v>De Rudder Willy</v>
          </cell>
          <cell r="C255" t="str">
            <v>BvG</v>
          </cell>
          <cell r="E255">
            <v>120</v>
          </cell>
          <cell r="F255" t="str">
            <v>3°</v>
          </cell>
        </row>
        <row r="256">
          <cell r="A256">
            <v>7685</v>
          </cell>
          <cell r="B256" t="str">
            <v>Hanskens Stephaan</v>
          </cell>
          <cell r="C256" t="str">
            <v>BvG</v>
          </cell>
          <cell r="E256">
            <v>210</v>
          </cell>
          <cell r="F256" t="str">
            <v>1°</v>
          </cell>
        </row>
        <row r="257">
          <cell r="A257">
            <v>7125</v>
          </cell>
          <cell r="B257" t="str">
            <v>Nuytten Renold</v>
          </cell>
          <cell r="C257" t="str">
            <v>BvG</v>
          </cell>
          <cell r="E257">
            <v>40</v>
          </cell>
          <cell r="F257" t="str">
            <v>7°</v>
          </cell>
        </row>
        <row r="258">
          <cell r="A258">
            <v>9066</v>
          </cell>
          <cell r="B258" t="str">
            <v>Willems Raymond</v>
          </cell>
          <cell r="C258" t="str">
            <v>BvG</v>
          </cell>
          <cell r="E258">
            <v>70</v>
          </cell>
          <cell r="F258" t="str">
            <v>5°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E259">
            <v>30</v>
          </cell>
          <cell r="F259" t="str">
            <v>8°</v>
          </cell>
        </row>
        <row r="260">
          <cell r="A260">
            <v>9427</v>
          </cell>
          <cell r="B260" t="str">
            <v>Vandenberghe Glen</v>
          </cell>
          <cell r="C260" t="str">
            <v>BvG</v>
          </cell>
          <cell r="E260">
            <v>30</v>
          </cell>
          <cell r="F260" t="str">
            <v>8°</v>
          </cell>
        </row>
        <row r="261">
          <cell r="A261">
            <v>4506</v>
          </cell>
          <cell r="B261" t="str">
            <v>BRACKE Tom</v>
          </cell>
          <cell r="C261" t="str">
            <v>BvG</v>
          </cell>
          <cell r="F261">
            <v>0</v>
          </cell>
        </row>
        <row r="262">
          <cell r="A262">
            <v>4559</v>
          </cell>
          <cell r="B262" t="str">
            <v>STANDAERT Arthur</v>
          </cell>
          <cell r="C262" t="str">
            <v>BvG</v>
          </cell>
          <cell r="E262">
            <v>160</v>
          </cell>
          <cell r="F262" t="str">
            <v>2°</v>
          </cell>
        </row>
        <row r="263">
          <cell r="A263">
            <v>1040</v>
          </cell>
          <cell r="B263" t="str">
            <v>SERGEANT Etienne</v>
          </cell>
          <cell r="C263" t="str">
            <v>BvG</v>
          </cell>
          <cell r="D263" t="str">
            <v>NS</v>
          </cell>
          <cell r="E263">
            <v>30</v>
          </cell>
          <cell r="F263" t="str">
            <v>8°</v>
          </cell>
        </row>
        <row r="265">
          <cell r="A265">
            <v>4603</v>
          </cell>
          <cell r="B265" t="str">
            <v>SEGERS Dieter</v>
          </cell>
          <cell r="C265" t="str">
            <v>KBCAW</v>
          </cell>
          <cell r="F265">
            <v>0</v>
          </cell>
        </row>
        <row r="266">
          <cell r="A266">
            <v>6706</v>
          </cell>
          <cell r="B266" t="str">
            <v>DE FAUW Guy</v>
          </cell>
          <cell r="C266" t="str">
            <v>KBCAW</v>
          </cell>
          <cell r="E266">
            <v>300</v>
          </cell>
          <cell r="F266" t="str">
            <v>exc</v>
          </cell>
        </row>
        <row r="267">
          <cell r="A267">
            <v>7318</v>
          </cell>
          <cell r="B267" t="str">
            <v>CARDON Eric</v>
          </cell>
          <cell r="C267" t="str">
            <v>KBCAW</v>
          </cell>
          <cell r="E267">
            <v>40</v>
          </cell>
          <cell r="F267" t="str">
            <v>7°</v>
          </cell>
        </row>
        <row r="268">
          <cell r="A268">
            <v>7475</v>
          </cell>
          <cell r="B268" t="str">
            <v>DE MOL Daniel</v>
          </cell>
          <cell r="C268" t="str">
            <v>KBCAW</v>
          </cell>
          <cell r="E268">
            <v>160</v>
          </cell>
          <cell r="F268" t="str">
            <v>2°</v>
          </cell>
        </row>
        <row r="269">
          <cell r="A269">
            <v>7477</v>
          </cell>
          <cell r="B269" t="str">
            <v>VAN DE CASTEELE Henri</v>
          </cell>
          <cell r="C269" t="str">
            <v>KBCAW</v>
          </cell>
          <cell r="E269">
            <v>70</v>
          </cell>
          <cell r="F269" t="str">
            <v>5°</v>
          </cell>
        </row>
        <row r="270">
          <cell r="A270">
            <v>7684</v>
          </cell>
          <cell r="B270" t="str">
            <v>VLAEMINCK Gilbert</v>
          </cell>
          <cell r="C270" t="str">
            <v>KBCAW</v>
          </cell>
          <cell r="E270">
            <v>70</v>
          </cell>
          <cell r="F270" t="str">
            <v>5°</v>
          </cell>
        </row>
        <row r="271">
          <cell r="A271">
            <v>7698</v>
          </cell>
          <cell r="B271" t="str">
            <v>VAN FLETEREN Piet</v>
          </cell>
          <cell r="C271" t="str">
            <v>KBCAW</v>
          </cell>
          <cell r="E271">
            <v>70</v>
          </cell>
          <cell r="F271" t="str">
            <v>5°</v>
          </cell>
        </row>
        <row r="272">
          <cell r="A272">
            <v>8349</v>
          </cell>
          <cell r="B272" t="str">
            <v>CLAERHOUT Bernard</v>
          </cell>
          <cell r="C272" t="str">
            <v>KBCAW</v>
          </cell>
          <cell r="E272">
            <v>30</v>
          </cell>
          <cell r="F272" t="str">
            <v>8°</v>
          </cell>
        </row>
        <row r="273">
          <cell r="A273">
            <v>8352</v>
          </cell>
          <cell r="B273" t="str">
            <v>COSYNS Marc</v>
          </cell>
          <cell r="C273" t="str">
            <v>KBCAW</v>
          </cell>
          <cell r="E273">
            <v>70</v>
          </cell>
          <cell r="F273" t="str">
            <v>5°</v>
          </cell>
        </row>
        <row r="274">
          <cell r="A274">
            <v>8897</v>
          </cell>
          <cell r="B274" t="str">
            <v>BAELE Edmond</v>
          </cell>
          <cell r="C274" t="str">
            <v>KBCAW</v>
          </cell>
          <cell r="E274">
            <v>120</v>
          </cell>
          <cell r="F274" t="str">
            <v>3°</v>
          </cell>
        </row>
        <row r="275">
          <cell r="A275">
            <v>2314</v>
          </cell>
          <cell r="B275" t="str">
            <v>SONCK Robby</v>
          </cell>
          <cell r="C275" t="str">
            <v>KBCAW</v>
          </cell>
          <cell r="F275">
            <v>0</v>
          </cell>
        </row>
        <row r="276">
          <cell r="A276" t="str">
            <v>6927B</v>
          </cell>
          <cell r="B276" t="str">
            <v>DUJARDIN Luc</v>
          </cell>
          <cell r="C276" t="str">
            <v>KBCAW</v>
          </cell>
          <cell r="E276">
            <v>210</v>
          </cell>
          <cell r="F276" t="str">
            <v>1°</v>
          </cell>
        </row>
        <row r="277">
          <cell r="A277">
            <v>6427</v>
          </cell>
          <cell r="B277" t="str">
            <v>GORLEER Omer</v>
          </cell>
          <cell r="C277" t="str">
            <v>KBCAW</v>
          </cell>
          <cell r="E277">
            <v>210</v>
          </cell>
          <cell r="F277" t="str">
            <v>1°</v>
          </cell>
        </row>
        <row r="278">
          <cell r="A278">
            <v>9431</v>
          </cell>
          <cell r="B278" t="str">
            <v>JACQUEMYN Tony</v>
          </cell>
          <cell r="C278" t="str">
            <v>KBCAW</v>
          </cell>
          <cell r="E278">
            <v>120</v>
          </cell>
          <cell r="F278" t="str">
            <v>3°</v>
          </cell>
        </row>
        <row r="279">
          <cell r="A279">
            <v>9432</v>
          </cell>
          <cell r="B279" t="str">
            <v>VANAELST Paul</v>
          </cell>
          <cell r="C279" t="str">
            <v>KBCAW</v>
          </cell>
          <cell r="E279">
            <v>40</v>
          </cell>
          <cell r="F279" t="str">
            <v>7°</v>
          </cell>
        </row>
        <row r="280">
          <cell r="A280">
            <v>1044</v>
          </cell>
          <cell r="B280" t="str">
            <v>COPPENS Jimmy</v>
          </cell>
          <cell r="C280" t="str">
            <v>KBCAW</v>
          </cell>
          <cell r="D280" t="str">
            <v>NS</v>
          </cell>
          <cell r="E280">
            <v>40</v>
          </cell>
          <cell r="F280" t="str">
            <v>7°</v>
          </cell>
        </row>
        <row r="281">
          <cell r="A281">
            <v>4613</v>
          </cell>
          <cell r="B281" t="str">
            <v>VANDAELE Pierre</v>
          </cell>
          <cell r="C281" t="str">
            <v>KBCAW</v>
          </cell>
          <cell r="E281">
            <v>160</v>
          </cell>
          <cell r="F281" t="str">
            <v>7°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  <cell r="F283">
            <v>0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  <cell r="F284">
            <v>0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  <cell r="E285">
            <v>300</v>
          </cell>
          <cell r="F285" t="str">
            <v>exc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  <cell r="E286">
            <v>55</v>
          </cell>
          <cell r="F286" t="str">
            <v>6°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  <cell r="F287">
            <v>0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  <cell r="F288">
            <v>0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  <cell r="F289">
            <v>0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  <cell r="F290">
            <v>0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  <cell r="E291">
            <v>210</v>
          </cell>
          <cell r="F291" t="str">
            <v>1°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  <cell r="F292">
            <v>0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  <cell r="F293">
            <v>0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  <cell r="F294">
            <v>0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  <cell r="F295">
            <v>0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  <cell r="F296">
            <v>0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  <cell r="E297">
            <v>70</v>
          </cell>
          <cell r="F297" t="str">
            <v>5°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  <cell r="F298">
            <v>0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  <cell r="F300">
            <v>0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  <cell r="F301">
            <v>0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  <cell r="F302">
            <v>0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  <cell r="F303">
            <v>0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  <cell r="F304">
            <v>0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  <cell r="F305">
            <v>0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  <cell r="F306">
            <v>0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  <cell r="F307">
            <v>0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  <cell r="E308">
            <v>160</v>
          </cell>
          <cell r="F308" t="str">
            <v>2°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  <cell r="E309">
            <v>300</v>
          </cell>
          <cell r="F309" t="str">
            <v>exc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  <cell r="F310">
            <v>0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  <cell r="F311">
            <v>0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  <cell r="F312">
            <v>0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  <cell r="F313">
            <v>0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  <cell r="F314">
            <v>0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  <cell r="F315">
            <v>0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  <cell r="E316">
            <v>70</v>
          </cell>
          <cell r="F316" t="str">
            <v>5°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  <cell r="F317">
            <v>0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  <cell r="F318">
            <v>0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  <cell r="F319">
            <v>0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  <cell r="F320">
            <v>0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  <cell r="F321">
            <v>0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  <cell r="F322">
            <v>0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  <cell r="E323">
            <v>210</v>
          </cell>
          <cell r="F323" t="str">
            <v>1°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  <cell r="E324">
            <v>70</v>
          </cell>
          <cell r="F324" t="str">
            <v>5°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  <cell r="F325">
            <v>0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  <cell r="F326">
            <v>0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  <cell r="F327">
            <v>0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  <cell r="F328">
            <v>0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  <cell r="F331">
            <v>0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  <cell r="F332">
            <v>0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  <cell r="E339">
            <v>120</v>
          </cell>
          <cell r="F339" t="str">
            <v>3°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  <cell r="E340">
            <v>160</v>
          </cell>
          <cell r="F340" t="str">
            <v>2°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  <cell r="F341">
            <v>0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  <cell r="E342">
            <v>70</v>
          </cell>
          <cell r="F342" t="str">
            <v>5°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  <cell r="E343">
            <v>40</v>
          </cell>
          <cell r="F343" t="str">
            <v>7°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  <cell r="F344">
            <v>0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  <cell r="F345">
            <v>0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  <cell r="E346">
            <v>120</v>
          </cell>
          <cell r="F346" t="str">
            <v>3°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  <cell r="F347">
            <v>0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  <cell r="E348">
            <v>160</v>
          </cell>
          <cell r="F348" t="str">
            <v>2°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  <cell r="E349">
            <v>40</v>
          </cell>
          <cell r="F349" t="str">
            <v>7°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  <cell r="E350">
            <v>210</v>
          </cell>
          <cell r="F350" t="str">
            <v>1°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  <cell r="F351">
            <v>0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  <cell r="F352">
            <v>0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  <cell r="F353">
            <v>0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  <cell r="E354">
            <v>160</v>
          </cell>
          <cell r="F354" t="str">
            <v>2°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  <cell r="F355">
            <v>0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  <cell r="F356">
            <v>0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  <cell r="E357">
            <v>40</v>
          </cell>
          <cell r="F357" t="str">
            <v>7°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  <cell r="E358">
            <v>30</v>
          </cell>
          <cell r="F358" t="str">
            <v>8°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  <cell r="E359">
            <v>70</v>
          </cell>
          <cell r="F359" t="str">
            <v>5°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  <cell r="F360">
            <v>0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  <cell r="F361">
            <v>0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  <cell r="E362">
            <v>120</v>
          </cell>
          <cell r="F362" t="str">
            <v>3°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  <cell r="F363">
            <v>0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  <cell r="F364">
            <v>0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  <cell r="E365">
            <v>40</v>
          </cell>
          <cell r="F365" t="str">
            <v>7°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  <cell r="F366">
            <v>0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  <cell r="F369">
            <v>0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  <cell r="F370">
            <v>0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  <cell r="F371">
            <v>0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  <cell r="F372">
            <v>0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  <cell r="F373">
            <v>0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  <cell r="F374">
            <v>0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  <cell r="F375">
            <v>0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  <cell r="E378">
            <v>90</v>
          </cell>
          <cell r="F378" t="str">
            <v>4°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  <cell r="E379">
            <v>90</v>
          </cell>
          <cell r="F379" t="str">
            <v>4°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  <cell r="E381">
            <v>160</v>
          </cell>
          <cell r="F381" t="str">
            <v>2°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  <cell r="E382">
            <v>300</v>
          </cell>
          <cell r="F382" t="str">
            <v>exc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  <cell r="E383">
            <v>160</v>
          </cell>
          <cell r="F383" t="str">
            <v>2°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>
            <v>160</v>
          </cell>
          <cell r="F384" t="str">
            <v>2°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  <cell r="E385">
            <v>210</v>
          </cell>
          <cell r="F385" t="str">
            <v>1°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  <cell r="E386">
            <v>40</v>
          </cell>
          <cell r="F386" t="str">
            <v>7°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  <cell r="E387">
            <v>160</v>
          </cell>
          <cell r="F387" t="str">
            <v>2°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  <cell r="E388">
            <v>160</v>
          </cell>
          <cell r="F388" t="str">
            <v>2°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  <cell r="E389">
            <v>70</v>
          </cell>
          <cell r="F389" t="str">
            <v>5°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  <cell r="E390">
            <v>70</v>
          </cell>
          <cell r="F390" t="str">
            <v>5°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  <cell r="E391">
            <v>40</v>
          </cell>
          <cell r="F391" t="str">
            <v>7°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  <cell r="E392">
            <v>120</v>
          </cell>
          <cell r="F392" t="str">
            <v>3°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  <cell r="E394">
            <v>70</v>
          </cell>
          <cell r="F394" t="str">
            <v>5°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  <cell r="E395">
            <v>55</v>
          </cell>
          <cell r="F395" t="str">
            <v>6°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  <cell r="E396">
            <v>70</v>
          </cell>
          <cell r="F396" t="str">
            <v>5°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  <cell r="F397">
            <v>0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  <cell r="E398">
            <v>55</v>
          </cell>
          <cell r="F398" t="str">
            <v>6°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  <cell r="E399">
            <v>30</v>
          </cell>
          <cell r="F399" t="str">
            <v>8°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  <cell r="E400">
            <v>90</v>
          </cell>
          <cell r="F400" t="str">
            <v>4°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  <cell r="F402">
            <v>0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  <cell r="E403">
            <v>40</v>
          </cell>
          <cell r="F403" t="str">
            <v>7°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  <cell r="E404">
            <v>30</v>
          </cell>
          <cell r="F404" t="str">
            <v>8°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  <cell r="E405">
            <v>70</v>
          </cell>
          <cell r="F405" t="str">
            <v>5°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  <cell r="E406">
            <v>70</v>
          </cell>
          <cell r="F406" t="str">
            <v>5°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  <cell r="E408">
            <v>120</v>
          </cell>
          <cell r="F408" t="str">
            <v>3°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  <cell r="E409">
            <v>120</v>
          </cell>
          <cell r="F409" t="str">
            <v>3°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  <cell r="F410">
            <v>0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  <cell r="F411">
            <v>0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  <cell r="F412">
            <v>0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  <cell r="F413">
            <v>0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  <cell r="E416">
            <v>160</v>
          </cell>
          <cell r="F416" t="str">
            <v>2°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  <cell r="E417">
            <v>55</v>
          </cell>
          <cell r="F417" t="str">
            <v>6°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  <cell r="E418">
            <v>70</v>
          </cell>
          <cell r="F418" t="str">
            <v>5°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  <cell r="E419">
            <v>160</v>
          </cell>
          <cell r="F419" t="str">
            <v>2°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E420">
            <v>120</v>
          </cell>
          <cell r="F420" t="str">
            <v>3°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  <cell r="E421">
            <v>160</v>
          </cell>
          <cell r="F421" t="str">
            <v>2°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  <cell r="E422">
            <v>70</v>
          </cell>
          <cell r="F422" t="str">
            <v>5°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  <cell r="E423">
            <v>70</v>
          </cell>
          <cell r="F423" t="str">
            <v>5°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  <cell r="E424">
            <v>70</v>
          </cell>
          <cell r="F424" t="str">
            <v>5°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  <cell r="E425">
            <v>90</v>
          </cell>
          <cell r="F425" t="str">
            <v>4°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  <cell r="E426">
            <v>70</v>
          </cell>
          <cell r="F426" t="str">
            <v>5°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E427">
            <v>55</v>
          </cell>
          <cell r="F427" t="str">
            <v>6°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  <cell r="E428">
            <v>40</v>
          </cell>
          <cell r="F428" t="str">
            <v>7°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>
            <v>30</v>
          </cell>
          <cell r="F429" t="str">
            <v>8°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  <cell r="E430">
            <v>70</v>
          </cell>
          <cell r="F430" t="str">
            <v>5°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E431">
            <v>70</v>
          </cell>
          <cell r="F431" t="str">
            <v>5°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  <cell r="E432">
            <v>55</v>
          </cell>
          <cell r="F432" t="str">
            <v>6°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  <cell r="E433">
            <v>30</v>
          </cell>
          <cell r="F433" t="str">
            <v>8°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  <cell r="E434">
            <v>70</v>
          </cell>
          <cell r="F434" t="str">
            <v>5°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E435">
            <v>70</v>
          </cell>
          <cell r="F435" t="str">
            <v>5°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  <cell r="E437">
            <v>40</v>
          </cell>
          <cell r="F437" t="str">
            <v>7°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  <cell r="F438">
            <v>0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  <cell r="E439">
            <v>160</v>
          </cell>
          <cell r="F439" t="str">
            <v>2°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  <cell r="E440">
            <v>40</v>
          </cell>
          <cell r="F440" t="str">
            <v>7°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  <cell r="F441">
            <v>0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  <cell r="E444">
            <v>30</v>
          </cell>
          <cell r="F444" t="str">
            <v>8°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  <cell r="E445">
            <v>70</v>
          </cell>
          <cell r="F445" t="str">
            <v>5°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  <cell r="E446">
            <v>40</v>
          </cell>
          <cell r="F446" t="str">
            <v>7°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F447">
            <v>0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  <cell r="E448">
            <v>30</v>
          </cell>
          <cell r="F448" t="str">
            <v>8°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  <cell r="E449">
            <v>90</v>
          </cell>
          <cell r="F449" t="str">
            <v>4°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  <cell r="E450">
            <v>160</v>
          </cell>
          <cell r="F450" t="str">
            <v>2°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  <cell r="F451">
            <v>0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  <cell r="F452">
            <v>0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  <cell r="F453">
            <v>0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  <cell r="F454">
            <v>0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  <cell r="E455">
            <v>70</v>
          </cell>
          <cell r="F455" t="str">
            <v>5°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  <cell r="E456">
            <v>30</v>
          </cell>
          <cell r="F456" t="str">
            <v>8°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  <cell r="F457">
            <v>0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  <cell r="E458">
            <v>70</v>
          </cell>
          <cell r="F458" t="str">
            <v>5°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  <cell r="E462">
            <v>70</v>
          </cell>
          <cell r="F462" t="str">
            <v>5°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  <cell r="F463">
            <v>0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  <cell r="F464">
            <v>0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  <cell r="F465">
            <v>0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  <cell r="F466">
            <v>0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  <cell r="E467">
            <v>120</v>
          </cell>
          <cell r="F467" t="str">
            <v>3°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  <cell r="F468">
            <v>0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  <cell r="E469">
            <v>160</v>
          </cell>
          <cell r="F469" t="str">
            <v>2°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  <cell r="F470">
            <v>0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  <cell r="F471">
            <v>0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  <cell r="F472">
            <v>0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  <cell r="F473">
            <v>0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  <cell r="E474">
            <v>90</v>
          </cell>
          <cell r="F474" t="str">
            <v>4°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  <cell r="E475">
            <v>210</v>
          </cell>
          <cell r="F475" t="str">
            <v>1°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  <cell r="F476">
            <v>0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  <cell r="F477">
            <v>0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  <cell r="F478">
            <v>0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  <cell r="F479">
            <v>0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  <cell r="F480">
            <v>0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  <cell r="F481">
            <v>0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  <cell r="E482">
            <v>160</v>
          </cell>
          <cell r="F482" t="str">
            <v>2°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  <cell r="E493">
            <v>120</v>
          </cell>
          <cell r="F493" t="str">
            <v>3°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  <cell r="E494">
            <v>210</v>
          </cell>
          <cell r="F494" t="str">
            <v>1°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  <cell r="E495">
            <v>55</v>
          </cell>
          <cell r="F495" t="str">
            <v>6°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  <cell r="E496">
            <v>70</v>
          </cell>
          <cell r="F496" t="str">
            <v>5°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  <cell r="E498">
            <v>300</v>
          </cell>
          <cell r="F498" t="str">
            <v>exc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  <cell r="F499">
            <v>0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  <cell r="E500">
            <v>210</v>
          </cell>
          <cell r="F500" t="str">
            <v>1°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  <cell r="E501">
            <v>70</v>
          </cell>
          <cell r="F501" t="str">
            <v>5°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  <cell r="E502">
            <v>160</v>
          </cell>
          <cell r="F502" t="str">
            <v>2°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  <cell r="F503">
            <v>0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  <cell r="E504">
            <v>70</v>
          </cell>
          <cell r="F504" t="str">
            <v>5°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  <cell r="E505">
            <v>70</v>
          </cell>
          <cell r="F505" t="str">
            <v>5°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  <cell r="E506">
            <v>300</v>
          </cell>
          <cell r="F506" t="str">
            <v>exc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  <cell r="E507">
            <v>210</v>
          </cell>
          <cell r="F507">
            <v>0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  <cell r="E508">
            <v>120</v>
          </cell>
          <cell r="F508" t="str">
            <v>3°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  <cell r="F509">
            <v>0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  <cell r="F510">
            <v>0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  <cell r="F511">
            <v>0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  <cell r="F512">
            <v>0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  <cell r="E513">
            <v>40</v>
          </cell>
          <cell r="F513" t="str">
            <v>7°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  <cell r="E514">
            <v>40</v>
          </cell>
          <cell r="F514" t="str">
            <v>7°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  <cell r="F515">
            <v>0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  <cell r="E516">
            <v>300</v>
          </cell>
          <cell r="F516" t="str">
            <v>exc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  <cell r="F517">
            <v>0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  <cell r="F518">
            <v>0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  <cell r="E519">
            <v>120</v>
          </cell>
          <cell r="F519" t="str">
            <v>3°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  <cell r="E520">
            <v>160</v>
          </cell>
          <cell r="F520" t="str">
            <v>2°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  <cell r="E522">
            <v>120</v>
          </cell>
          <cell r="F522" t="str">
            <v>3°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  <cell r="F523">
            <v>0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  <cell r="E524">
            <v>160</v>
          </cell>
          <cell r="F524" t="str">
            <v>2°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  <cell r="E525">
            <v>160</v>
          </cell>
          <cell r="F525" t="str">
            <v>2°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  <cell r="E526">
            <v>40</v>
          </cell>
          <cell r="F526" t="str">
            <v>7°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  <cell r="E527">
            <v>160</v>
          </cell>
          <cell r="F527" t="str">
            <v>2°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  <cell r="F528">
            <v>0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E529">
            <v>40</v>
          </cell>
          <cell r="F529" t="str">
            <v>7°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  <cell r="E530">
            <v>40</v>
          </cell>
          <cell r="F530" t="str">
            <v>7°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  <cell r="F531">
            <v>0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  <cell r="E532">
            <v>300</v>
          </cell>
          <cell r="F532" t="str">
            <v>exc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  <cell r="E533">
            <v>160</v>
          </cell>
          <cell r="F533" t="str">
            <v>2°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  <cell r="E534">
            <v>300</v>
          </cell>
          <cell r="F534" t="str">
            <v>exc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  <cell r="E535">
            <v>90</v>
          </cell>
          <cell r="F535" t="str">
            <v>4°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  <cell r="E536">
            <v>30</v>
          </cell>
          <cell r="F536" t="str">
            <v>8°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  <cell r="E537">
            <v>160</v>
          </cell>
          <cell r="F537" t="str">
            <v>2°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  <cell r="E538">
            <v>55</v>
          </cell>
          <cell r="F538" t="str">
            <v>6°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  <cell r="E539">
            <v>210</v>
          </cell>
          <cell r="F539" t="str">
            <v>1°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  <cell r="E540">
            <v>210</v>
          </cell>
          <cell r="F540" t="str">
            <v>1°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  <cell r="E541">
            <v>210</v>
          </cell>
          <cell r="F541" t="str">
            <v>1°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  <cell r="E542">
            <v>90</v>
          </cell>
          <cell r="F542" t="str">
            <v>4°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  <cell r="E543">
            <v>40</v>
          </cell>
          <cell r="F543" t="str">
            <v>7°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  <cell r="E544">
            <v>55</v>
          </cell>
          <cell r="F544" t="str">
            <v>6°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  <cell r="E545">
            <v>90</v>
          </cell>
          <cell r="F545" t="str">
            <v>4°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  <cell r="E546">
            <v>30</v>
          </cell>
          <cell r="F546" t="str">
            <v>8°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  <cell r="E548">
            <v>55</v>
          </cell>
          <cell r="F548" t="str">
            <v>6°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  <cell r="F549">
            <v>0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  <cell r="E550">
            <v>70</v>
          </cell>
          <cell r="F550" t="str">
            <v>5°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  <cell r="E551">
            <v>55</v>
          </cell>
          <cell r="F551" t="str">
            <v>6°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  <cell r="E552">
            <v>40</v>
          </cell>
          <cell r="F552" t="str">
            <v>7°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  <cell r="E553">
            <v>90</v>
          </cell>
          <cell r="F553" t="str">
            <v>4°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  <cell r="F554">
            <v>0</v>
          </cell>
        </row>
        <row r="555">
          <cell r="F555">
            <v>0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  <cell r="E557">
            <v>90</v>
          </cell>
          <cell r="F557" t="str">
            <v>4°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  <cell r="E558">
            <v>30</v>
          </cell>
          <cell r="F558" t="str">
            <v>8°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  <cell r="E559">
            <v>70</v>
          </cell>
          <cell r="F559" t="str">
            <v>5°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  <cell r="E560">
            <v>300</v>
          </cell>
          <cell r="F560" t="str">
            <v>exc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  <cell r="E561">
            <v>70</v>
          </cell>
          <cell r="F561" t="str">
            <v>5°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  <cell r="E562">
            <v>30</v>
          </cell>
          <cell r="F562" t="str">
            <v>8°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  <cell r="E563">
            <v>55</v>
          </cell>
          <cell r="F563" t="str">
            <v>6°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>
            <v>210</v>
          </cell>
          <cell r="F564" t="str">
            <v>1°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  <cell r="E565">
            <v>55</v>
          </cell>
          <cell r="F565" t="str">
            <v>6°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  <cell r="E566">
            <v>90</v>
          </cell>
          <cell r="F566" t="str">
            <v>4°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  <cell r="E567">
            <v>40</v>
          </cell>
          <cell r="F567" t="str">
            <v>7°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  <cell r="E568">
            <v>120</v>
          </cell>
          <cell r="F568" t="str">
            <v>3°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  <cell r="F569">
            <v>0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  <cell r="E570">
            <v>40</v>
          </cell>
          <cell r="F570" t="str">
            <v>7°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  <cell r="E571">
            <v>40</v>
          </cell>
          <cell r="F571" t="str">
            <v>7°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  <cell r="E572">
            <v>120</v>
          </cell>
          <cell r="F572" t="str">
            <v>3°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  <cell r="E573">
            <v>40</v>
          </cell>
          <cell r="F573" t="str">
            <v>7°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  <cell r="E575">
            <v>120</v>
          </cell>
          <cell r="F575" t="str">
            <v>3°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  <cell r="E580">
            <v>70</v>
          </cell>
          <cell r="F580" t="str">
            <v>5°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  <cell r="E581">
            <v>55</v>
          </cell>
          <cell r="F581" t="str">
            <v>6°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  <cell r="E582">
            <v>90</v>
          </cell>
          <cell r="F582" t="str">
            <v>4°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  <cell r="E583">
            <v>70</v>
          </cell>
          <cell r="F583" t="str">
            <v>5°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  <cell r="E584">
            <v>300</v>
          </cell>
          <cell r="F584" t="str">
            <v>exc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  <cell r="E585">
            <v>300</v>
          </cell>
          <cell r="F585" t="str">
            <v>exc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  <cell r="E586">
            <v>160</v>
          </cell>
          <cell r="F586" t="str">
            <v>2°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  <cell r="E587">
            <v>70</v>
          </cell>
          <cell r="F587" t="str">
            <v>5°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  <cell r="E588">
            <v>160</v>
          </cell>
          <cell r="F588" t="str">
            <v>2°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  <cell r="E589">
            <v>55</v>
          </cell>
          <cell r="F589" t="str">
            <v>6°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  <cell r="F591">
            <v>0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  <cell r="F592">
            <v>0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  <cell r="F593">
            <v>0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  <cell r="F594">
            <v>0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  <cell r="F595">
            <v>0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  <cell r="F596">
            <v>0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  <cell r="F597">
            <v>0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  <cell r="F598">
            <v>0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  <cell r="F599">
            <v>0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  <cell r="F600">
            <v>0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  <cell r="F601">
            <v>0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  <cell r="F602">
            <v>0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  <cell r="F603">
            <v>0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  <cell r="F604">
            <v>0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  <cell r="F605">
            <v>0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  <cell r="F606">
            <v>0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  <cell r="F607">
            <v>0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  <cell r="F608">
            <v>0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  <cell r="E609">
            <v>90</v>
          </cell>
          <cell r="F609" t="str">
            <v>4°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  <cell r="E610">
            <v>210</v>
          </cell>
          <cell r="F610" t="str">
            <v>1°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  <cell r="F612">
            <v>0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  <cell r="E613">
            <v>210</v>
          </cell>
          <cell r="F613" t="str">
            <v>1°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  <cell r="E615">
            <v>120</v>
          </cell>
          <cell r="F615" t="str">
            <v>3°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  <cell r="E616">
            <v>120</v>
          </cell>
          <cell r="F616" t="str">
            <v>3°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  <cell r="E617">
            <v>40</v>
          </cell>
          <cell r="F617" t="str">
            <v>7°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  <cell r="F618">
            <v>0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  <cell r="E619">
            <v>90</v>
          </cell>
          <cell r="F619" t="str">
            <v>4°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  <cell r="F620">
            <v>0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  <cell r="F621">
            <v>0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  <cell r="E622">
            <v>210</v>
          </cell>
          <cell r="F622" t="str">
            <v>1°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  <cell r="E623">
            <v>90</v>
          </cell>
          <cell r="F623" t="str">
            <v>4°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  <cell r="E624">
            <v>210</v>
          </cell>
          <cell r="F624" t="str">
            <v>1°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  <cell r="F625">
            <v>0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  <cell r="F626">
            <v>0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  <cell r="F627">
            <v>0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  <cell r="F628">
            <v>0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  <cell r="F629">
            <v>0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  <cell r="F630">
            <v>0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  <cell r="F631">
            <v>0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  <cell r="F632">
            <v>0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  <cell r="F633">
            <v>0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  <cell r="F634">
            <v>0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  <cell r="E635">
            <v>120</v>
          </cell>
          <cell r="F635" t="str">
            <v>3°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  <cell r="F636">
            <v>0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  <cell r="F637">
            <v>0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  <cell r="F638">
            <v>0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  <cell r="E639">
            <v>160</v>
          </cell>
          <cell r="F639" t="str">
            <v>2°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  <cell r="F640">
            <v>0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  <cell r="E641">
            <v>160</v>
          </cell>
          <cell r="F641" t="str">
            <v>2°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  <cell r="F642">
            <v>0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  <cell r="F643">
            <v>0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  <cell r="F644">
            <v>0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  <cell r="E645">
            <v>160</v>
          </cell>
          <cell r="F645" t="str">
            <v>2°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  <cell r="E647">
            <v>55</v>
          </cell>
          <cell r="F647" t="str">
            <v>6°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  <cell r="E650">
            <v>160</v>
          </cell>
          <cell r="F650" t="str">
            <v>2°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  <cell r="E651">
            <v>120</v>
          </cell>
          <cell r="F651" t="str">
            <v>3°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  <cell r="F652">
            <v>0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  <cell r="F653">
            <v>0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  <cell r="E654">
            <v>90</v>
          </cell>
          <cell r="F654" t="str">
            <v>4°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  <cell r="E655">
            <v>210</v>
          </cell>
          <cell r="F655" t="str">
            <v>1°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  <cell r="F656">
            <v>0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  <cell r="F657">
            <v>0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  <cell r="F658">
            <v>0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  <cell r="E659">
            <v>70</v>
          </cell>
          <cell r="F659" t="str">
            <v>5°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  <cell r="F660">
            <v>0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  <cell r="F661">
            <v>0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  <cell r="F662">
            <v>0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  <cell r="F663">
            <v>0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  <cell r="F664">
            <v>0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  <cell r="E665">
            <v>90</v>
          </cell>
          <cell r="F665" t="str">
            <v>4°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F666">
            <v>0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  <cell r="F6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2"/>
  <sheetViews>
    <sheetView tabSelected="1" topLeftCell="A260" workbookViewId="0">
      <selection activeCell="Q257" sqref="Q257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3.140625" customWidth="1"/>
    <col min="16" max="16" width="3.28515625" hidden="1" customWidth="1"/>
    <col min="17" max="17" width="3.5703125" customWidth="1"/>
    <col min="18" max="18" width="2.7109375" customWidth="1"/>
    <col min="19" max="19" width="0.85546875" customWidth="1"/>
    <col min="20" max="20" width="3.28515625" customWidth="1"/>
    <col min="21" max="21" width="2.7109375" customWidth="1"/>
    <col min="22" max="22" width="0.5703125" customWidth="1"/>
    <col min="23" max="23" width="3.42578125" customWidth="1"/>
    <col min="24" max="24" width="2.7109375" customWidth="1"/>
    <col min="25" max="25" width="0.85546875" customWidth="1"/>
    <col min="26" max="26" width="3.28515625" customWidth="1"/>
    <col min="27" max="27" width="2.7109375" customWidth="1"/>
    <col min="28" max="28" width="0.85546875" customWidth="1"/>
    <col min="29" max="29" width="3.42578125" customWidth="1"/>
    <col min="30" max="30" width="2.7109375" customWidth="1"/>
    <col min="31" max="31" width="0.5703125" customWidth="1"/>
    <col min="32" max="32" width="3.7109375" customWidth="1"/>
    <col min="33" max="33" width="2.7109375" customWidth="1"/>
    <col min="34" max="34" width="0.5703125" customWidth="1"/>
    <col min="35" max="35" width="3.5703125" customWidth="1"/>
    <col min="36" max="36" width="2.85546875" customWidth="1"/>
    <col min="37" max="37" width="0.5703125" customWidth="1"/>
    <col min="38" max="38" width="3.42578125" customWidth="1"/>
    <col min="39" max="41" width="2.42578125" customWidth="1"/>
    <col min="42" max="43" width="2.7109375" customWidth="1"/>
    <col min="44" max="44" width="3" customWidth="1"/>
    <col min="45" max="46" width="2.7109375" customWidth="1"/>
    <col min="47" max="47" width="5.5703125" hidden="1" customWidth="1"/>
    <col min="48" max="48" width="4" hidden="1" customWidth="1"/>
    <col min="49" max="83" width="2.7109375" customWidth="1"/>
  </cols>
  <sheetData>
    <row r="1" spans="1:48" ht="24.75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</row>
    <row r="2" spans="1:48" ht="2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 spans="1:48" ht="20.25" customHeight="1" x14ac:dyDescent="0.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2"/>
    </row>
    <row r="4" spans="1:48" ht="18.75" customHeight="1" x14ac:dyDescent="0.4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5"/>
    </row>
    <row r="5" spans="1:48" ht="3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</row>
    <row r="6" spans="1:48" ht="15" x14ac:dyDescent="0.25">
      <c r="A6" s="56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8"/>
    </row>
    <row r="7" spans="1:48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 t="s">
        <v>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7"/>
    </row>
    <row r="9" spans="1:48" ht="15" hidden="1" x14ac:dyDescent="0.25">
      <c r="A9" s="8" t="s">
        <v>5</v>
      </c>
      <c r="B9" s="8"/>
      <c r="C9" s="9"/>
      <c r="D9" s="9"/>
      <c r="E9" s="9"/>
      <c r="F9" s="5"/>
      <c r="G9" s="5"/>
      <c r="H9" s="5"/>
      <c r="I9" s="5"/>
      <c r="J9" s="5"/>
      <c r="K9" s="5"/>
      <c r="L9" s="5"/>
      <c r="M9" s="5"/>
    </row>
    <row r="10" spans="1:48" ht="6.75" hidden="1" customHeight="1" x14ac:dyDescent="0.2"/>
    <row r="11" spans="1:48" hidden="1" x14ac:dyDescent="0.2">
      <c r="A11" s="27">
        <v>9262</v>
      </c>
      <c r="B11" s="28"/>
      <c r="D11" s="29" t="str">
        <f>VLOOKUP(A11,[2]leden!A$1:C$65536,2,FALSE)</f>
        <v>CLAEYS Hubert</v>
      </c>
      <c r="E11" s="30"/>
      <c r="F11" s="30"/>
      <c r="G11" s="30"/>
      <c r="H11" s="30"/>
      <c r="I11" s="30"/>
      <c r="J11" s="31"/>
      <c r="L11" s="32" t="str">
        <f>VLOOKUP(A11,[2]leden!A$1:C$65536,3,FALSE)</f>
        <v>ROY</v>
      </c>
      <c r="M11" s="33"/>
      <c r="O11" s="10" t="str">
        <f>VLOOKUP(A11,[2]leden!A$1:F$65536,6,FALSE)</f>
        <v>8°</v>
      </c>
      <c r="P11" s="10" t="e">
        <f>VLOOKUP(B11,[2]leden!A$1:D$65536,4,FALSE)</f>
        <v>#N/A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O11" s="34" t="e">
        <f>ROUNDDOWN(AU11/AV11,3)</f>
        <v>#DIV/0!</v>
      </c>
      <c r="AP11" s="35"/>
      <c r="AR11" s="11" t="e">
        <f>IF(AO11&lt;1,"OG",IF(AND(AO11&gt;=1,AO11&lt;1.6),"MG",IF(AND(AO11&gt;=1.6,AO11&lt;2.2),"PR",IF(AND(AO11&gt;=2.2,AO11&lt;2.8),"DPR",IF(AND(AO11&gt;=2.8,AO11&lt;3.6),"DRPR")))))</f>
        <v>#DIV/0!</v>
      </c>
      <c r="AU11">
        <f>SUM(Q11,T11,W11,Z11,AC11,AF11,AI11,AL11)/8*7</f>
        <v>0</v>
      </c>
      <c r="AV11">
        <f>SUM(R11,U11,X11,AA11,AD11,AG11,AJ11,AM11)</f>
        <v>0</v>
      </c>
    </row>
    <row r="12" spans="1:48" ht="6" hidden="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idden="1" x14ac:dyDescent="0.2">
      <c r="A13" s="27"/>
      <c r="B13" s="28"/>
      <c r="D13" s="29" t="e">
        <f>VLOOKUP(A13,[2]leden!A$1:C$65536,2,FALSE)</f>
        <v>#N/A</v>
      </c>
      <c r="E13" s="30"/>
      <c r="F13" s="30"/>
      <c r="G13" s="30"/>
      <c r="H13" s="30"/>
      <c r="I13" s="30"/>
      <c r="J13" s="31"/>
      <c r="L13" s="32" t="e">
        <f>VLOOKUP(A13,[2]leden!A$1:C$65536,3,FALSE)</f>
        <v>#N/A</v>
      </c>
      <c r="M13" s="33"/>
      <c r="O13" s="10" t="e">
        <f>VLOOKUP(A13,[2]leden!A$1:F$65536,6,FALSE)</f>
        <v>#N/A</v>
      </c>
      <c r="P13" s="10" t="e">
        <f>VLOOKUP(B13,[2]leden!A$1:D$65536,4,FALSE)</f>
        <v>#N/A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O13" s="34" t="e">
        <f>ROUNDDOWN(AU13/AV13,3)</f>
        <v>#DIV/0!</v>
      </c>
      <c r="AP13" s="35"/>
      <c r="AR13" s="11" t="e">
        <f>IF(AO13&lt;1,"OG",IF(AND(AO13&gt;=1,AO13&lt;1.6),"MG",IF(AND(AO13&gt;=1.6,AO13&lt;2.2),"PR",IF(AND(AO13&gt;=2.2,AO13&lt;2.8),"DPR",IF(AND(AO13&gt;=2.8,AO13&lt;3.6),"DRPR")))))</f>
        <v>#DIV/0!</v>
      </c>
      <c r="AU13">
        <f>SUM(Q13,T13,W13,Z13,AC13,AF13,AI13,AL13)/8*7</f>
        <v>0</v>
      </c>
      <c r="AV13">
        <f>SUM(R13,U13,X13,AA13,AD13,AG13,AJ13,AM13)</f>
        <v>0</v>
      </c>
    </row>
    <row r="14" spans="1:48" ht="5.25" hidden="1" customHeight="1" x14ac:dyDescent="0.2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R14" s="11"/>
    </row>
    <row r="15" spans="1:48" hidden="1" x14ac:dyDescent="0.2">
      <c r="A15" s="27"/>
      <c r="B15" s="28"/>
      <c r="D15" s="44" t="e">
        <f>VLOOKUP(A15,[2]leden!A$1:C$65536,2,FALSE)</f>
        <v>#N/A</v>
      </c>
      <c r="E15" s="45"/>
      <c r="F15" s="45"/>
      <c r="G15" s="45"/>
      <c r="H15" s="45"/>
      <c r="I15" s="45"/>
      <c r="J15" s="46"/>
      <c r="L15" s="32" t="e">
        <f>VLOOKUP(A15,[2]leden!A$1:C$65536,3,FALSE)</f>
        <v>#N/A</v>
      </c>
      <c r="M15" s="33"/>
      <c r="O15" s="10" t="e">
        <f>VLOOKUP(A15,[2]leden!A$1:F$65536,6,FALSE)</f>
        <v>#N/A</v>
      </c>
      <c r="P15" s="10" t="e">
        <f>VLOOKUP(B15,[2]leden!A$1:D$65536,4,FALSE)</f>
        <v>#N/A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O15" s="34" t="e">
        <f>ROUNDDOWN(AU15/AV15,3)</f>
        <v>#DIV/0!</v>
      </c>
      <c r="AP15" s="35"/>
      <c r="AR15" s="11" t="e">
        <f>IF(AO15&lt;1,"OG",IF(AND(AO15&gt;=1,AO15&lt;1.6),"MG",IF(AND(AO15&gt;=1.6,AO15&lt;2.2),"PR",IF(AND(AO15&gt;=2.2,AO15&lt;2.8),"DPR",IF(AND(AO15&gt;=2.8,AO15&lt;3.6),"DRPR")))))</f>
        <v>#DIV/0!</v>
      </c>
      <c r="AU15">
        <f>SUM(Q15,T15,W15,Z15,AC15,AF15,AI15,AL15)/8*7</f>
        <v>0</v>
      </c>
      <c r="AV15">
        <f>SUM(R15,U15,X15,AA15,AD15,AG15,AJ15,AM15)</f>
        <v>0</v>
      </c>
    </row>
    <row r="16" spans="1:48" ht="4.5" hidden="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2"/>
      <c r="AS16" s="2"/>
      <c r="AT16" s="2"/>
      <c r="AU16" s="2"/>
      <c r="AV16" s="2"/>
    </row>
    <row r="17" spans="1:48" hidden="1" x14ac:dyDescent="0.2">
      <c r="A17" s="27"/>
      <c r="B17" s="28"/>
      <c r="D17" s="29" t="e">
        <f>VLOOKUP(A17,[2]leden!A$1:C$65536,2,FALSE)</f>
        <v>#N/A</v>
      </c>
      <c r="E17" s="30"/>
      <c r="F17" s="30"/>
      <c r="G17" s="30"/>
      <c r="H17" s="30"/>
      <c r="I17" s="30"/>
      <c r="J17" s="31"/>
      <c r="L17" s="32" t="e">
        <f>VLOOKUP(A17,[2]leden!A$1:C$65536,3,FALSE)</f>
        <v>#N/A</v>
      </c>
      <c r="M17" s="33"/>
      <c r="O17" s="10" t="e">
        <f>VLOOKUP(A17,[2]leden!A$1:F$65536,6,FALSE)</f>
        <v>#N/A</v>
      </c>
      <c r="P17" s="10" t="e">
        <f>VLOOKUP(B18,[2]leden!A$1:D$65536,4,FALSE)</f>
        <v>#N/A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O17" s="34" t="e">
        <f>ROUNDDOWN(AU17/AV17,3)</f>
        <v>#DIV/0!</v>
      </c>
      <c r="AP17" s="35"/>
      <c r="AR17" s="11" t="e">
        <f>IF(AO17&lt;1.6,"OG",IF(AND(AO17&gt;=1.6,AO17&lt;2.2),"MG",IF(AND(AO17&gt;=2.2,AO17&lt;2.8),"PR",IF(AND(AO17&gt;=2.8,AO17&lt;2.6),"DPR",IF(AND(AO17&gt;=3.6,AO17&lt;4.8),"DRPR")))))</f>
        <v>#DIV/0!</v>
      </c>
      <c r="AU17">
        <f>SUM(Q17,T17,W17,Z17,AC17,AF17,AI17,AL17)/8*7</f>
        <v>0</v>
      </c>
      <c r="AV17">
        <f>SUM(R17,U17,X17,AA17,AD17,AG17,AJ17,AM17)</f>
        <v>0</v>
      </c>
    </row>
    <row r="18" spans="1:48" ht="3.75" hidden="1" customHeight="1" x14ac:dyDescent="0.2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R18" s="11"/>
    </row>
    <row r="19" spans="1:48" hidden="1" x14ac:dyDescent="0.2">
      <c r="A19" s="27"/>
      <c r="B19" s="28"/>
      <c r="D19" s="29" t="e">
        <f>VLOOKUP(A19,[2]leden!A$1:C$65536,2,FALSE)</f>
        <v>#N/A</v>
      </c>
      <c r="E19" s="30"/>
      <c r="F19" s="30"/>
      <c r="G19" s="30"/>
      <c r="H19" s="30"/>
      <c r="I19" s="30"/>
      <c r="J19" s="31"/>
      <c r="L19" s="32" t="e">
        <f>VLOOKUP(A19,[2]leden!A$1:C$65536,3,FALSE)</f>
        <v>#N/A</v>
      </c>
      <c r="M19" s="33"/>
      <c r="O19" s="10" t="e">
        <f>VLOOKUP(A19,[2]leden!A$1:F$65536,6,FALSE)</f>
        <v>#N/A</v>
      </c>
      <c r="P19" s="10" t="e">
        <f>VLOOKUP(B20,[2]leden!A$1:D$65536,4,FALSE)</f>
        <v>#N/A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O19" s="34" t="e">
        <f>ROUNDDOWN(AU19/AV19,3)</f>
        <v>#DIV/0!</v>
      </c>
      <c r="AP19" s="35"/>
      <c r="AR19" s="11" t="e">
        <f>IF(AO19&lt;1.6,"OG",IF(AND(AO19&gt;=1.6,AO19&lt;2.2),"MG",IF(AND(AO19&gt;=2.2,AO19&lt;2.8),"PR",IF(AND(AO19&gt;=2.8,AO19&lt;2.6),"DPR",IF(AND(AO19&gt;=3.6,AO19&lt;4.8),"DRPR")))))</f>
        <v>#DIV/0!</v>
      </c>
      <c r="AU19">
        <f>SUM(Q19,T19,W19,Z19,AC19,AF19,AI19,AL19)/8*7</f>
        <v>0</v>
      </c>
      <c r="AV19">
        <f>SUM(R19,U19,X19,AA19,AD19,AG19,AJ19,AM19)</f>
        <v>0</v>
      </c>
    </row>
    <row r="20" spans="1:48" ht="3.75" hidden="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2"/>
      <c r="AS20" s="2"/>
      <c r="AT20" s="2"/>
      <c r="AU20" s="2"/>
      <c r="AV20" s="2"/>
    </row>
    <row r="21" spans="1:48" hidden="1" x14ac:dyDescent="0.2">
      <c r="A21" s="27"/>
      <c r="B21" s="28"/>
      <c r="D21" s="29" t="e">
        <f>VLOOKUP(A21,[2]leden!A$1:C$65536,2,FALSE)</f>
        <v>#N/A</v>
      </c>
      <c r="E21" s="30"/>
      <c r="F21" s="30"/>
      <c r="G21" s="30"/>
      <c r="H21" s="30"/>
      <c r="I21" s="30"/>
      <c r="J21" s="31"/>
      <c r="L21" s="32" t="e">
        <f>VLOOKUP(A21,[2]leden!A$1:C$65536,3,FALSE)</f>
        <v>#N/A</v>
      </c>
      <c r="M21" s="33"/>
      <c r="O21" s="10" t="e">
        <f>VLOOKUP(A21,[2]leden!A$1:F$65536,6,FALSE)</f>
        <v>#N/A</v>
      </c>
      <c r="P21" s="10" t="e">
        <f>VLOOKUP(B22,[2]leden!A$1:D$65536,4,FALSE)</f>
        <v>#N/A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O21" s="34" t="e">
        <f>ROUNDDOWN(AU21/AV21,3)</f>
        <v>#DIV/0!</v>
      </c>
      <c r="AP21" s="35"/>
      <c r="AR21" s="11" t="e">
        <f>IF(AO21&lt;1.6,"OG",IF(AND(AO21&gt;=1.6,AO21&lt;2.2),"MG",IF(AND(AO21&gt;=2.2,AO21&lt;2.8),"PR",IF(AND(AO21&gt;=2.8,AO21&lt;2.6),"DPR",IF(AND(AO21&gt;=3.6,AO21&lt;4.8),"DRPR")))))</f>
        <v>#DIV/0!</v>
      </c>
      <c r="AU21">
        <f>SUM(Q21,T21,W21,Z21,AC21,AF21,AI21,AL21)/8*7</f>
        <v>0</v>
      </c>
      <c r="AV21">
        <f>SUM(R21,U21,X21,AA21,AD21,AG21,AJ21,AM21)</f>
        <v>0</v>
      </c>
    </row>
    <row r="22" spans="1:48" ht="3" hidden="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2"/>
      <c r="AS22" s="2"/>
      <c r="AT22" s="2"/>
      <c r="AU22" s="2"/>
      <c r="AV22" s="2"/>
    </row>
    <row r="23" spans="1:48" hidden="1" x14ac:dyDescent="0.2">
      <c r="A23" s="27"/>
      <c r="B23" s="28"/>
      <c r="D23" s="29" t="e">
        <f>VLOOKUP(A23,[2]leden!A$1:C$65536,2,FALSE)</f>
        <v>#N/A</v>
      </c>
      <c r="E23" s="30"/>
      <c r="F23" s="30"/>
      <c r="G23" s="30"/>
      <c r="H23" s="30"/>
      <c r="I23" s="30"/>
      <c r="J23" s="31"/>
      <c r="L23" s="32" t="e">
        <f>VLOOKUP(A23,[2]leden!A$1:C$65536,3,FALSE)</f>
        <v>#N/A</v>
      </c>
      <c r="M23" s="33"/>
      <c r="O23" s="10" t="e">
        <f>VLOOKUP(A23,[2]leden!A$1:F$65536,6,FALSE)</f>
        <v>#N/A</v>
      </c>
      <c r="P23" s="10" t="e">
        <f>VLOOKUP(B24,[2]leden!A$1:D$65536,4,FALSE)</f>
        <v>#N/A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O23" s="34" t="e">
        <f>ROUNDDOWN(AU23/AV23,3)</f>
        <v>#DIV/0!</v>
      </c>
      <c r="AP23" s="35"/>
      <c r="AR23" s="11" t="e">
        <f>IF(AO23&lt;1.6,"OG",IF(AND(AO23&gt;=1.6,AO23&lt;2.2),"MG",IF(AND(AO23&gt;=2.2,AO23&lt;2.8),"PR",IF(AND(AO23&gt;=2.8,AO23&lt;2.6),"DPR",IF(AND(AO23&gt;=3.6,AO23&lt;4.8),"DRPR")))))</f>
        <v>#DIV/0!</v>
      </c>
      <c r="AU23">
        <f>SUM(Q23,T23,W23,Z23,AC23,AF23,AI23,AL23)/8*7</f>
        <v>0</v>
      </c>
      <c r="AV23">
        <f>SUM(R23,U23,X23,AA23,AD23,AG23,AJ23,AM23)</f>
        <v>0</v>
      </c>
    </row>
    <row r="24" spans="1:48" ht="3.75" hidden="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2"/>
      <c r="AS24" s="2"/>
      <c r="AT24" s="2"/>
      <c r="AU24" s="2"/>
      <c r="AV24" s="2"/>
    </row>
    <row r="25" spans="1:48" hidden="1" x14ac:dyDescent="0.2">
      <c r="A25" s="27"/>
      <c r="B25" s="28"/>
      <c r="D25" s="29" t="e">
        <f>VLOOKUP(A25,[2]leden!A$1:C$65536,2,FALSE)</f>
        <v>#N/A</v>
      </c>
      <c r="E25" s="30"/>
      <c r="F25" s="30"/>
      <c r="G25" s="30"/>
      <c r="H25" s="30"/>
      <c r="I25" s="30"/>
      <c r="J25" s="31"/>
      <c r="L25" s="32" t="e">
        <f>VLOOKUP(A25,[2]leden!A$1:C$65536,3,FALSE)</f>
        <v>#N/A</v>
      </c>
      <c r="M25" s="33"/>
      <c r="O25" s="10" t="e">
        <f>VLOOKUP(A25,[2]leden!A$1:F$65536,6,FALSE)</f>
        <v>#N/A</v>
      </c>
      <c r="P25" s="10" t="e">
        <f>VLOOKUP(B25,[2]leden!A$1:D$65536,4,FALSE)</f>
        <v>#N/A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O25" s="34" t="e">
        <f>ROUNDDOWN(AU25/AV25,3)</f>
        <v>#DIV/0!</v>
      </c>
      <c r="AP25" s="35"/>
      <c r="AR25" s="11" t="e">
        <f>IF(AO25&lt;2.2,"OG",IF(AND(AO25&gt;=2.2,AO25&lt;2.8),"MG",IF(AND(AO25&gt;=2.8,AO25&lt;3.6),"PR",IF(AND(AO25&gt;=3.6,AO25&lt;4.8),"DPR",IF(AND(AO25&gt;=4.8,AO25&lt;6.4),"DRPR")))))</f>
        <v>#DIV/0!</v>
      </c>
      <c r="AU25">
        <f>SUM(Q25,T25,W25,Z25,AC25,AF25,AI25,AL25)/8*7</f>
        <v>0</v>
      </c>
      <c r="AV25">
        <f>SUM(R25,U25,X25,AA25,AD25,AG25,AJ25,AM25)</f>
        <v>0</v>
      </c>
    </row>
    <row r="26" spans="1:48" ht="4.5" hidden="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2"/>
      <c r="AS26" s="2"/>
      <c r="AT26" s="2"/>
      <c r="AU26" s="2"/>
      <c r="AV26" s="2"/>
    </row>
    <row r="27" spans="1:48" hidden="1" x14ac:dyDescent="0.2">
      <c r="A27" s="27"/>
      <c r="B27" s="28"/>
      <c r="D27" s="29" t="e">
        <f>VLOOKUP(A27,[2]leden!A$1:C$65536,2,FALSE)</f>
        <v>#N/A</v>
      </c>
      <c r="E27" s="30"/>
      <c r="F27" s="30"/>
      <c r="G27" s="30"/>
      <c r="H27" s="30"/>
      <c r="I27" s="30"/>
      <c r="J27" s="31"/>
      <c r="L27" s="32" t="e">
        <f>VLOOKUP(A27,[2]leden!A$1:C$65536,3,FALSE)</f>
        <v>#N/A</v>
      </c>
      <c r="M27" s="33"/>
      <c r="O27" s="10" t="e">
        <f>VLOOKUP(A27,[2]leden!A$1:F$65536,6,FALSE)</f>
        <v>#N/A</v>
      </c>
      <c r="P27" s="10" t="e">
        <f>VLOOKUP(B27,[2]leden!A$1:D$65536,4,FALSE)</f>
        <v>#N/A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O27" s="34" t="e">
        <f>ROUNDDOWN(AU27/AV27,3)</f>
        <v>#DIV/0!</v>
      </c>
      <c r="AP27" s="35"/>
      <c r="AR27" s="11" t="e">
        <f>IF(AO27&lt;2.2,"OG",IF(AND(AO27&gt;=2.2,AO27&lt;2.8),"MG",IF(AND(AO27&gt;=2.8,AO27&lt;3.6),"PR",IF(AND(AO27&gt;=3.6,AO27&lt;4.8),"DPR",IF(AND(AO27&gt;=4.8,AO27&lt;6.4),"DRPR")))))</f>
        <v>#DIV/0!</v>
      </c>
      <c r="AU27">
        <f>SUM(Q27,T27,W27,Z27,AC27,AF27,AI27,AL27)/8*7</f>
        <v>0</v>
      </c>
      <c r="AV27">
        <f>SUM(R27,U27,X27,AA27,AD27,AG27,AJ27,AM27)</f>
        <v>0</v>
      </c>
    </row>
    <row r="28" spans="1:48" ht="3.75" hidden="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2"/>
      <c r="AS28" s="2"/>
      <c r="AT28" s="2"/>
      <c r="AU28" s="2"/>
      <c r="AV28" s="2"/>
    </row>
    <row r="29" spans="1:48" hidden="1" x14ac:dyDescent="0.2">
      <c r="A29" s="27"/>
      <c r="B29" s="28"/>
      <c r="D29" s="29" t="e">
        <f>VLOOKUP(A29,[2]leden!A$1:C$65536,2,FALSE)</f>
        <v>#N/A</v>
      </c>
      <c r="E29" s="30"/>
      <c r="F29" s="30"/>
      <c r="G29" s="30"/>
      <c r="H29" s="30"/>
      <c r="I29" s="30"/>
      <c r="J29" s="31"/>
      <c r="L29" s="32" t="e">
        <f>VLOOKUP(A29,[2]leden!A$1:C$65536,3,FALSE)</f>
        <v>#N/A</v>
      </c>
      <c r="M29" s="33"/>
      <c r="O29" s="10" t="e">
        <f>VLOOKUP(A29,[2]leden!A$1:F$65536,6,FALSE)</f>
        <v>#N/A</v>
      </c>
      <c r="P29" s="10" t="e">
        <f>VLOOKUP(B29,[2]leden!A$1:D$65536,4,FALSE)</f>
        <v>#N/A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O29" s="34" t="e">
        <f>ROUNDDOWN(AU29/AV29,3)</f>
        <v>#DIV/0!</v>
      </c>
      <c r="AP29" s="35"/>
      <c r="AR29" s="11" t="e">
        <f>IF(AO29&lt;2.8,"OG",IF(AND(AO29&gt;=2.8,AO29&lt;3.6),"MG",IF(AND(AO29&gt;=3.6,AO29&lt;4.8),"PR",IF(AND(AO29&gt;=4.8,AO29&lt;6.4),"DPR",IF(AND(AO29&gt;=6.4,AO29&lt;10.7),"DRPR")))))</f>
        <v>#DIV/0!</v>
      </c>
      <c r="AU29">
        <f>SUM(Q29,T29,W29,Z29,AC29,AF29,AI29,AL29)/8*7</f>
        <v>0</v>
      </c>
      <c r="AV29">
        <f>SUM(R29,U29,X29,AA29,AD29,AG29,AJ29,AM29)</f>
        <v>0</v>
      </c>
    </row>
    <row r="30" spans="1:48" ht="3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2"/>
      <c r="AS30" s="2"/>
      <c r="AT30" s="2"/>
      <c r="AU30" s="2"/>
      <c r="AV30" s="2"/>
    </row>
    <row r="31" spans="1:48" hidden="1" x14ac:dyDescent="0.2">
      <c r="A31" s="27"/>
      <c r="B31" s="28"/>
      <c r="D31" s="29" t="e">
        <f>VLOOKUP(A31,[2]leden!A$1:C$65536,2,FALSE)</f>
        <v>#N/A</v>
      </c>
      <c r="E31" s="30"/>
      <c r="F31" s="30"/>
      <c r="G31" s="30"/>
      <c r="H31" s="30"/>
      <c r="I31" s="30"/>
      <c r="J31" s="31"/>
      <c r="L31" s="32" t="e">
        <f>VLOOKUP(A31,[2]leden!A$1:C$65536,3,FALSE)</f>
        <v>#N/A</v>
      </c>
      <c r="M31" s="33"/>
      <c r="O31" s="10" t="e">
        <f>VLOOKUP(A31,[2]leden!A$1:F$65536,6,FALSE)</f>
        <v>#N/A</v>
      </c>
      <c r="P31" s="10" t="e">
        <f>VLOOKUP(B31,[2]leden!A$1:D$65536,4,FALSE)</f>
        <v>#N/A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O31" s="34" t="e">
        <f>ROUNDDOWN(AU31/AV31,3)</f>
        <v>#DIV/0!</v>
      </c>
      <c r="AP31" s="35"/>
      <c r="AR31" s="11" t="e">
        <f>IF(AO31&lt;3.6,"OG",IF(AND(AO31&gt;=3.6,AO31&lt;4.8),"MG",IF(AND(AO31&gt;=4.8,AO31&lt;6.4),"PR",IF(AND(AO31&gt;=6.4,AO31&lt;10.7),"DPR",IF(AND(AO31&gt;=10.7,AO31&lt;20),"DRPR")))))</f>
        <v>#DIV/0!</v>
      </c>
      <c r="AU31">
        <f>SUM(Q31,T31,W31,Z31,AC31,AF31,AI31,AL31)/8*7</f>
        <v>0</v>
      </c>
      <c r="AV31">
        <f>SUM(R31,U31,X31,AA31,AD31,AG31,AJ31,AM31)</f>
        <v>0</v>
      </c>
    </row>
    <row r="32" spans="1:48" ht="3.75" hidden="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2"/>
      <c r="AS32" s="2"/>
      <c r="AT32" s="2"/>
      <c r="AU32" s="2"/>
      <c r="AV32" s="2"/>
    </row>
    <row r="33" spans="1:48" hidden="1" x14ac:dyDescent="0.2">
      <c r="A33" s="27"/>
      <c r="B33" s="28"/>
      <c r="D33" s="29" t="e">
        <f>VLOOKUP(A33,[2]leden!A$1:C$65536,2,FALSE)</f>
        <v>#N/A</v>
      </c>
      <c r="E33" s="30"/>
      <c r="F33" s="30"/>
      <c r="G33" s="30"/>
      <c r="H33" s="30"/>
      <c r="I33" s="30"/>
      <c r="J33" s="31"/>
      <c r="L33" s="32" t="e">
        <f>VLOOKUP(A33,[2]leden!A$1:C$65536,3,FALSE)</f>
        <v>#N/A</v>
      </c>
      <c r="M33" s="33"/>
      <c r="O33" s="10" t="e">
        <f>VLOOKUP(A33,[2]leden!A$1:F$65536,6,FALSE)</f>
        <v>#N/A</v>
      </c>
      <c r="P33" s="10" t="e">
        <f>VLOOKUP(B34,[2]leden!A$1:D$65536,4,FALSE)</f>
        <v>#N/A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O33" s="34" t="e">
        <f>ROUNDDOWN(AU33/AV33,3)</f>
        <v>#DIV/0!</v>
      </c>
      <c r="AP33" s="35"/>
      <c r="AR33" s="11" t="e">
        <f>IF(AO33&lt;4.8,"OG",IF(AND(AO33&gt;=4.8,AO33&lt;6.4),"MG",IF(AND(AO33&gt;=6.4,AO33&lt;10.7),"PR",IF(AND(AO33&gt;=10.7,AO33&lt;20),DPR,IF(AO33&lt;=20,DRPR,"")))))</f>
        <v>#DIV/0!</v>
      </c>
      <c r="AU33">
        <f>SUM(Q33,T33,W33,Z33,AC33,AF33,AI33,AL33)/8*7</f>
        <v>0</v>
      </c>
      <c r="AV33">
        <f>SUM(R33,U33,X33,AA33,AD33,AG33,AJ33,AM33)</f>
        <v>0</v>
      </c>
    </row>
    <row r="34" spans="1:48" ht="6.75" hidden="1" customHeight="1" x14ac:dyDescent="0.25">
      <c r="A34" s="13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2"/>
      <c r="AS34" s="2"/>
      <c r="AT34" s="2"/>
      <c r="AU34" s="2"/>
      <c r="AV34" s="2"/>
    </row>
    <row r="35" spans="1:48" hidden="1" x14ac:dyDescent="0.2">
      <c r="A35" s="27"/>
      <c r="B35" s="28"/>
      <c r="D35" s="29" t="e">
        <f>VLOOKUP(A35,[2]leden!A$1:C$65536,2,FALSE)</f>
        <v>#N/A</v>
      </c>
      <c r="E35" s="30"/>
      <c r="F35" s="30"/>
      <c r="G35" s="30"/>
      <c r="H35" s="30"/>
      <c r="I35" s="30"/>
      <c r="J35" s="31"/>
      <c r="L35" s="32" t="e">
        <f>VLOOKUP(A35,[2]leden!A$1:C$65536,3,FALSE)</f>
        <v>#N/A</v>
      </c>
      <c r="M35" s="33"/>
      <c r="O35" s="10" t="e">
        <f>VLOOKUP(A35,[2]leden!A$1:F$65536,6,FALSE)</f>
        <v>#N/A</v>
      </c>
      <c r="P35" s="10" t="e">
        <f>VLOOKUP(B36,[2]leden!A$1:D$65536,4,FALSE)</f>
        <v>#N/A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O35" s="34" t="e">
        <f>ROUNDDOWN(AU35/AV35,3)</f>
        <v>#DIV/0!</v>
      </c>
      <c r="AP35" s="35"/>
      <c r="AR35" s="11" t="e">
        <f>IF(AO35&lt;6.4,"OG",IF(AND(AO35&gt;=6.4,AO35&lt;10.7),"MG",IF(AND(AO35&gt;=10.7,AO35&lt;20),"PR",IF(AO35&gt;=20,"DPR"))))</f>
        <v>#DIV/0!</v>
      </c>
      <c r="AU35">
        <f>SUM(Q35,T35,W35,Z35,AC35,AF35,AI35,AL35)/8*7</f>
        <v>0</v>
      </c>
      <c r="AV35">
        <f>SUM(R35,U35,X35,AA35,AD35,AG35,AJ35,AM35)</f>
        <v>0</v>
      </c>
    </row>
    <row r="36" spans="1:48" ht="4.5" hidden="1" customHeight="1" x14ac:dyDescent="0.2">
      <c r="A36" s="14"/>
      <c r="B36" s="14"/>
      <c r="C36" s="2"/>
      <c r="D36" s="15"/>
      <c r="E36" s="15"/>
      <c r="F36" s="15"/>
      <c r="G36" s="15"/>
      <c r="H36" s="15"/>
      <c r="I36" s="15"/>
      <c r="J36" s="15"/>
      <c r="K36" s="2"/>
      <c r="L36" s="16"/>
      <c r="M36" s="16"/>
      <c r="N36" s="2"/>
      <c r="O36" s="17"/>
      <c r="P36" s="17"/>
      <c r="Q36" s="1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9"/>
      <c r="AP36" s="19"/>
      <c r="AQ36" s="2"/>
      <c r="AR36" s="12"/>
      <c r="AS36" s="2"/>
      <c r="AT36" s="2"/>
      <c r="AU36" s="2"/>
      <c r="AV36" s="2"/>
    </row>
    <row r="37" spans="1:48" hidden="1" x14ac:dyDescent="0.2">
      <c r="A37" s="27"/>
      <c r="B37" s="28"/>
      <c r="D37" s="29" t="e">
        <f>VLOOKUP(A37,[2]leden!A$1:C$65536,2,FALSE)</f>
        <v>#N/A</v>
      </c>
      <c r="E37" s="30"/>
      <c r="F37" s="30"/>
      <c r="G37" s="30"/>
      <c r="H37" s="30"/>
      <c r="I37" s="30"/>
      <c r="J37" s="31"/>
      <c r="L37" s="32" t="e">
        <f>VLOOKUP(A37,[2]leden!A$1:C$65536,3,FALSE)</f>
        <v>#N/A</v>
      </c>
      <c r="M37" s="33"/>
      <c r="O37" s="10" t="e">
        <f>VLOOKUP(A37,[2]leden!A$1:F$65536,6,FALSE)</f>
        <v>#N/A</v>
      </c>
      <c r="P37" s="10" t="e">
        <f>VLOOKUP(B38,[2]leden!A$1:D$65536,4,FALSE)</f>
        <v>#N/A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O37" s="34" t="e">
        <f>ROUNDDOWN(AU37/AV37,3)</f>
        <v>#DIV/0!</v>
      </c>
      <c r="AP37" s="35"/>
      <c r="AR37" s="11" t="e">
        <f>IF(AO37&lt;6.4,"OG",IF(AND(AO37&gt;=6.4,AO37&lt;10.7),"MG",IF(AND(AO37&gt;=10.7,AO37&lt;20),"PR",IF(AO37&gt;=20,"DPR"))))</f>
        <v>#DIV/0!</v>
      </c>
      <c r="AU37">
        <f>SUM(Q37,T37,W37,Z37,AC37,AF37,AI37,AL37)/8*7</f>
        <v>0</v>
      </c>
      <c r="AV37">
        <f>SUM(R37,U37,X37,AA37,AD37,AG37,AJ37,AM37)</f>
        <v>0</v>
      </c>
    </row>
    <row r="38" spans="1:48" ht="3" hidden="1" customHeight="1" x14ac:dyDescent="0.2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R38" s="11"/>
    </row>
    <row r="39" spans="1:48" hidden="1" x14ac:dyDescent="0.2">
      <c r="A39" s="27"/>
      <c r="B39" s="28"/>
      <c r="D39" s="29" t="e">
        <f>VLOOKUP(A39,[2]leden!A$1:C$65536,2,FALSE)</f>
        <v>#N/A</v>
      </c>
      <c r="E39" s="30"/>
      <c r="F39" s="30"/>
      <c r="G39" s="30"/>
      <c r="H39" s="30"/>
      <c r="I39" s="30"/>
      <c r="J39" s="31"/>
      <c r="L39" s="32" t="e">
        <f>VLOOKUP(A39,[2]leden!A$1:C$65536,3,FALSE)</f>
        <v>#N/A</v>
      </c>
      <c r="M39" s="33"/>
      <c r="O39" s="10" t="e">
        <f>VLOOKUP(A39,[2]leden!A$1:F$65536,6,FALSE)</f>
        <v>#N/A</v>
      </c>
      <c r="P39" s="10" t="e">
        <f>VLOOKUP(B40,[2]leden!A$1:D$65536,4,FALSE)</f>
        <v>#N/A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O39" s="34" t="e">
        <f>ROUNDDOWN(AU39/AV39,3)</f>
        <v>#DIV/0!</v>
      </c>
      <c r="AP39" s="35"/>
      <c r="AR39" s="11" t="e">
        <f>IF(AO39&lt;6.4,"OG",IF(AND(AO39&gt;=6.4,AO39&lt;10.7),"MG",IF(AND(AO39&gt;=10.7,AO39&lt;20),"PR",IF(AO39&gt;=20,"DPR"))))</f>
        <v>#DIV/0!</v>
      </c>
      <c r="AU39">
        <f>SUM(Q39,T39,W39,Z39,AC39,AF39,AI39,AL39)/8*7</f>
        <v>0</v>
      </c>
      <c r="AV39">
        <f>SUM(R39,U39,X39,AA39,AD39,AG39,AJ39,AM39)</f>
        <v>0</v>
      </c>
    </row>
    <row r="40" spans="1:48" ht="3.75" hidden="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2"/>
      <c r="AS40" s="2"/>
      <c r="AT40" s="2"/>
      <c r="AU40" s="2"/>
      <c r="AV40" s="2"/>
    </row>
    <row r="41" spans="1:48" hidden="1" x14ac:dyDescent="0.2">
      <c r="A41" s="27"/>
      <c r="B41" s="28"/>
      <c r="D41" s="29" t="e">
        <f>VLOOKUP(A41,[2]leden!A$1:C$65536,2,FALSE)</f>
        <v>#N/A</v>
      </c>
      <c r="E41" s="30"/>
      <c r="F41" s="30"/>
      <c r="G41" s="30"/>
      <c r="H41" s="30"/>
      <c r="I41" s="30"/>
      <c r="J41" s="31"/>
      <c r="L41" s="32" t="e">
        <f>VLOOKUP(A41,[2]leden!A$1:C$65536,3,FALSE)</f>
        <v>#N/A</v>
      </c>
      <c r="M41" s="33"/>
      <c r="O41" s="10" t="e">
        <f>VLOOKUP(A41,[2]leden!A$1:F$65536,6,FALSE)</f>
        <v>#N/A</v>
      </c>
      <c r="P41" s="10" t="e">
        <f>VLOOKUP(B42,[2]leden!A$1:D$65536,4,FALSE)</f>
        <v>#N/A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O41" s="34" t="e">
        <f>ROUNDDOWN(AU41/AV41,3)</f>
        <v>#DIV/0!</v>
      </c>
      <c r="AP41" s="35"/>
      <c r="AR41" s="11" t="e">
        <f>IF(AO41&lt;6.4,"OG",IF(AND(AO41&gt;=6.4,AO41&lt;10.7),"MG",IF(AND(AO41&gt;=10.7,AO41&lt;20),"PR",IF(AO41&gt;=20,"DPR"))))</f>
        <v>#DIV/0!</v>
      </c>
      <c r="AU41">
        <f>SUM(Q41,T41,W41,Z41,AC41,AF41,AI41,AL41)/8*7</f>
        <v>0</v>
      </c>
      <c r="AV41">
        <f>SUM(R41,U41,X41,AA41,AD41,AG41,AJ41,AM41)</f>
        <v>0</v>
      </c>
    </row>
    <row r="42" spans="1:48" ht="3.7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2"/>
      <c r="AS42" s="2"/>
      <c r="AT42" s="2"/>
      <c r="AU42" s="2"/>
      <c r="AV42" s="2"/>
    </row>
    <row r="43" spans="1:48" hidden="1" x14ac:dyDescent="0.2">
      <c r="A43" s="27"/>
      <c r="B43" s="28"/>
      <c r="D43" s="29" t="e">
        <f>VLOOKUP(A43,[2]leden!A$1:C$65536,2,FALSE)</f>
        <v>#N/A</v>
      </c>
      <c r="E43" s="30"/>
      <c r="F43" s="30"/>
      <c r="G43" s="30"/>
      <c r="H43" s="30"/>
      <c r="I43" s="30"/>
      <c r="J43" s="31"/>
      <c r="L43" s="32" t="e">
        <f>VLOOKUP(A43,[2]leden!A$1:C$65536,3,FALSE)</f>
        <v>#N/A</v>
      </c>
      <c r="M43" s="33"/>
      <c r="O43" s="10" t="e">
        <f>VLOOKUP(A43,[2]leden!A$1:F$65536,6,FALSE)</f>
        <v>#N/A</v>
      </c>
      <c r="P43" s="10" t="e">
        <f>VLOOKUP(B44,[2]leden!A$1:D$65536,4,FALSE)</f>
        <v>#N/A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O43" s="34" t="e">
        <f>ROUNDDOWN(AU43/AV43,3)</f>
        <v>#DIV/0!</v>
      </c>
      <c r="AP43" s="35"/>
      <c r="AR43" s="11" t="e">
        <f>IF(AO43&lt;10.7,"OG",IF(AND(AO43&gt;=10.7,AO43&lt;20),"MG",IF(AO43&gt;=20,"PR")))</f>
        <v>#DIV/0!</v>
      </c>
      <c r="AU43">
        <f>SUM(Q43,T43,W43,Z43,AC43,AF43,AI43,AL43)/8*7</f>
        <v>0</v>
      </c>
      <c r="AV43">
        <f>SUM(R43,U43,X43,AA43,AD43,AG43,AJ43,AM43)</f>
        <v>0</v>
      </c>
    </row>
    <row r="44" spans="1:48" ht="3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2"/>
      <c r="AS44" s="2"/>
      <c r="AT44" s="2"/>
      <c r="AU44" s="2"/>
      <c r="AV44" s="2"/>
    </row>
    <row r="45" spans="1:48" hidden="1" x14ac:dyDescent="0.2">
      <c r="A45" s="40"/>
      <c r="B45" s="40"/>
      <c r="C45" s="2"/>
      <c r="D45" s="41"/>
      <c r="E45" s="41"/>
      <c r="F45" s="41"/>
      <c r="G45" s="41"/>
      <c r="H45" s="41"/>
      <c r="I45" s="41"/>
      <c r="J45" s="41"/>
      <c r="K45" s="2"/>
      <c r="L45" s="42"/>
      <c r="M45" s="42"/>
      <c r="N45" s="2"/>
      <c r="O45" s="17"/>
      <c r="P45" s="17"/>
      <c r="Q45" s="1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37"/>
      <c r="AP45" s="37"/>
      <c r="AQ45" s="2"/>
      <c r="AR45" s="12"/>
      <c r="AS45" s="2"/>
      <c r="AT45" s="2"/>
      <c r="AU45" s="2"/>
      <c r="AV45" s="2"/>
    </row>
    <row r="46" spans="1:48" ht="3.75" hidden="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2"/>
      <c r="AS46" s="2"/>
      <c r="AT46" s="2"/>
      <c r="AU46" s="2"/>
      <c r="AV46" s="2"/>
    </row>
    <row r="47" spans="1:48" hidden="1" x14ac:dyDescent="0.2">
      <c r="A47" s="40"/>
      <c r="B47" s="40"/>
      <c r="C47" s="2"/>
      <c r="D47" s="41"/>
      <c r="E47" s="41"/>
      <c r="F47" s="41"/>
      <c r="G47" s="41"/>
      <c r="H47" s="41"/>
      <c r="I47" s="41"/>
      <c r="J47" s="41"/>
      <c r="K47" s="2"/>
      <c r="L47" s="42"/>
      <c r="M47" s="42"/>
      <c r="N47" s="2"/>
      <c r="O47" s="17"/>
      <c r="P47" s="17"/>
      <c r="Q47" s="1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37"/>
      <c r="AP47" s="37"/>
      <c r="AQ47" s="2"/>
      <c r="AR47" s="12"/>
      <c r="AS47" s="2"/>
      <c r="AT47" s="2"/>
      <c r="AU47" s="2"/>
      <c r="AV47" s="2"/>
    </row>
    <row r="48" spans="1:48" ht="4.5" hidden="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2"/>
      <c r="AS48" s="2"/>
      <c r="AT48" s="2"/>
      <c r="AU48" s="2"/>
      <c r="AV48" s="2"/>
    </row>
    <row r="49" spans="1:48" hidden="1" x14ac:dyDescent="0.2">
      <c r="A49" s="40"/>
      <c r="B49" s="40"/>
      <c r="C49" s="2"/>
      <c r="D49" s="41"/>
      <c r="E49" s="41"/>
      <c r="F49" s="41"/>
      <c r="G49" s="41"/>
      <c r="H49" s="41"/>
      <c r="I49" s="41"/>
      <c r="J49" s="41"/>
      <c r="K49" s="2"/>
      <c r="L49" s="42"/>
      <c r="M49" s="42"/>
      <c r="N49" s="2"/>
      <c r="O49" s="17"/>
      <c r="P49" s="17"/>
      <c r="Q49" s="18"/>
      <c r="R49" s="18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37"/>
      <c r="AP49" s="37"/>
      <c r="AQ49" s="2"/>
      <c r="AR49" s="12"/>
      <c r="AS49" s="2"/>
      <c r="AT49" s="2"/>
      <c r="AU49" s="2"/>
      <c r="AV49" s="2"/>
    </row>
    <row r="50" spans="1:48" ht="3.75" hidden="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2"/>
      <c r="AS50" s="2"/>
      <c r="AT50" s="2"/>
      <c r="AU50" s="2"/>
      <c r="AV50" s="2"/>
    </row>
    <row r="51" spans="1:48" hidden="1" x14ac:dyDescent="0.2">
      <c r="A51" s="40"/>
      <c r="B51" s="40"/>
      <c r="C51" s="2"/>
      <c r="D51" s="41"/>
      <c r="E51" s="41"/>
      <c r="F51" s="41"/>
      <c r="G51" s="41"/>
      <c r="H51" s="41"/>
      <c r="I51" s="41"/>
      <c r="J51" s="41"/>
      <c r="K51" s="2"/>
      <c r="L51" s="42"/>
      <c r="M51" s="42"/>
      <c r="N51" s="2"/>
      <c r="O51" s="17"/>
      <c r="P51" s="17"/>
      <c r="Q51" s="18"/>
      <c r="R51" s="1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37"/>
      <c r="AP51" s="37"/>
      <c r="AQ51" s="2"/>
      <c r="AR51" s="12"/>
      <c r="AS51" s="2"/>
      <c r="AT51" s="2"/>
      <c r="AU51" s="2"/>
      <c r="AV51" s="2"/>
    </row>
    <row r="52" spans="1:48" ht="3.75" hidden="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2"/>
      <c r="AS52" s="2"/>
      <c r="AT52" s="2"/>
      <c r="AU52" s="2"/>
      <c r="AV52" s="2"/>
    </row>
    <row r="53" spans="1:48" hidden="1" x14ac:dyDescent="0.2">
      <c r="A53" s="40"/>
      <c r="B53" s="40"/>
      <c r="C53" s="2"/>
      <c r="D53" s="41"/>
      <c r="E53" s="41"/>
      <c r="F53" s="41"/>
      <c r="G53" s="41"/>
      <c r="H53" s="41"/>
      <c r="I53" s="41"/>
      <c r="J53" s="41"/>
      <c r="K53" s="2"/>
      <c r="L53" s="42"/>
      <c r="M53" s="42"/>
      <c r="N53" s="2"/>
      <c r="O53" s="17"/>
      <c r="P53" s="17"/>
      <c r="Q53" s="18"/>
      <c r="R53" s="18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37"/>
      <c r="AP53" s="37"/>
      <c r="AQ53" s="2"/>
      <c r="AR53" s="12"/>
      <c r="AS53" s="2"/>
      <c r="AT53" s="2"/>
      <c r="AU53" s="2"/>
      <c r="AV53" s="2"/>
    </row>
    <row r="54" spans="1:48" ht="3" hidden="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2"/>
      <c r="AS54" s="2"/>
      <c r="AT54" s="2"/>
      <c r="AU54" s="2"/>
      <c r="AV54" s="2"/>
    </row>
    <row r="55" spans="1:48" hidden="1" x14ac:dyDescent="0.2">
      <c r="A55" s="40"/>
      <c r="B55" s="40"/>
      <c r="C55" s="2"/>
      <c r="D55" s="41"/>
      <c r="E55" s="41"/>
      <c r="F55" s="41"/>
      <c r="G55" s="41"/>
      <c r="H55" s="41"/>
      <c r="I55" s="41"/>
      <c r="J55" s="41"/>
      <c r="K55" s="2"/>
      <c r="L55" s="42"/>
      <c r="M55" s="42"/>
      <c r="N55" s="2"/>
      <c r="O55" s="17"/>
      <c r="P55" s="17"/>
      <c r="Q55" s="18"/>
      <c r="R55" s="18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37"/>
      <c r="AP55" s="37"/>
      <c r="AQ55" s="2"/>
      <c r="AR55" s="12"/>
      <c r="AS55" s="2"/>
      <c r="AT55" s="2"/>
      <c r="AU55" s="2"/>
      <c r="AV55" s="2"/>
    </row>
    <row r="56" spans="1:48" ht="3" hidden="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2"/>
      <c r="AS56" s="2"/>
      <c r="AT56" s="2"/>
      <c r="AU56" s="2"/>
      <c r="AV56" s="2"/>
    </row>
    <row r="57" spans="1:48" hidden="1" x14ac:dyDescent="0.2">
      <c r="A57" s="40"/>
      <c r="B57" s="40"/>
      <c r="C57" s="2"/>
      <c r="D57" s="41"/>
      <c r="E57" s="41"/>
      <c r="F57" s="41"/>
      <c r="G57" s="41"/>
      <c r="H57" s="41"/>
      <c r="I57" s="41"/>
      <c r="J57" s="41"/>
      <c r="K57" s="2"/>
      <c r="L57" s="42"/>
      <c r="M57" s="42"/>
      <c r="N57" s="2"/>
      <c r="O57" s="17"/>
      <c r="P57" s="17"/>
      <c r="Q57" s="18"/>
      <c r="R57" s="18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37"/>
      <c r="AP57" s="37"/>
      <c r="AQ57" s="2"/>
      <c r="AR57" s="12"/>
      <c r="AS57" s="2"/>
      <c r="AT57" s="2"/>
      <c r="AU57" s="2"/>
      <c r="AV57" s="2"/>
    </row>
    <row r="58" spans="1:48" ht="3" hidden="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2"/>
      <c r="AS58" s="2"/>
      <c r="AT58" s="2"/>
      <c r="AU58" s="2"/>
      <c r="AV58" s="2"/>
    </row>
    <row r="59" spans="1:48" hidden="1" x14ac:dyDescent="0.2">
      <c r="A59" s="40"/>
      <c r="B59" s="40"/>
      <c r="C59" s="2"/>
      <c r="D59" s="41"/>
      <c r="E59" s="41"/>
      <c r="F59" s="41"/>
      <c r="G59" s="41"/>
      <c r="H59" s="41"/>
      <c r="I59" s="41"/>
      <c r="J59" s="41"/>
      <c r="K59" s="2"/>
      <c r="L59" s="42"/>
      <c r="M59" s="42"/>
      <c r="N59" s="2"/>
      <c r="O59" s="17"/>
      <c r="P59" s="17"/>
      <c r="Q59" s="18"/>
      <c r="R59" s="1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37"/>
      <c r="AP59" s="37"/>
      <c r="AQ59" s="2"/>
      <c r="AR59" s="12"/>
      <c r="AS59" s="2"/>
      <c r="AT59" s="2"/>
      <c r="AU59" s="2"/>
      <c r="AV59" s="2"/>
    </row>
    <row r="60" spans="1:48" ht="4.5" hidden="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2"/>
      <c r="AS60" s="2"/>
      <c r="AT60" s="2"/>
      <c r="AU60" s="2"/>
      <c r="AV60" s="2"/>
    </row>
    <row r="61" spans="1:48" hidden="1" x14ac:dyDescent="0.2">
      <c r="A61" s="40"/>
      <c r="B61" s="40"/>
      <c r="C61" s="2"/>
      <c r="D61" s="41"/>
      <c r="E61" s="41"/>
      <c r="F61" s="41"/>
      <c r="G61" s="41"/>
      <c r="H61" s="41"/>
      <c r="I61" s="41"/>
      <c r="J61" s="41"/>
      <c r="K61" s="2"/>
      <c r="L61" s="42"/>
      <c r="M61" s="42"/>
      <c r="N61" s="2"/>
      <c r="O61" s="17"/>
      <c r="P61" s="17"/>
      <c r="Q61" s="18"/>
      <c r="R61" s="18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37"/>
      <c r="AP61" s="37"/>
      <c r="AQ61" s="2"/>
      <c r="AR61" s="12"/>
      <c r="AS61" s="2"/>
      <c r="AT61" s="2"/>
      <c r="AU61" s="2"/>
      <c r="AV61" s="2"/>
    </row>
    <row r="62" spans="1:48" ht="3.75" hidden="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2"/>
      <c r="AS62" s="2"/>
      <c r="AT62" s="2"/>
      <c r="AU62" s="2"/>
      <c r="AV62" s="2"/>
    </row>
    <row r="63" spans="1:48" hidden="1" x14ac:dyDescent="0.2">
      <c r="A63" s="40"/>
      <c r="B63" s="40"/>
      <c r="C63" s="2"/>
      <c r="D63" s="41"/>
      <c r="E63" s="41"/>
      <c r="F63" s="41"/>
      <c r="G63" s="41"/>
      <c r="H63" s="41"/>
      <c r="I63" s="41"/>
      <c r="J63" s="41"/>
      <c r="K63" s="2"/>
      <c r="L63" s="42"/>
      <c r="M63" s="42"/>
      <c r="N63" s="2"/>
      <c r="O63" s="17"/>
      <c r="P63" s="17"/>
      <c r="Q63" s="18"/>
      <c r="R63" s="1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37"/>
      <c r="AP63" s="37"/>
      <c r="AQ63" s="2"/>
      <c r="AR63" s="12"/>
      <c r="AS63" s="2"/>
      <c r="AT63" s="2"/>
      <c r="AU63" s="2"/>
      <c r="AV63" s="2"/>
    </row>
    <row r="64" spans="1:48" ht="4.5" hidden="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12"/>
      <c r="AS64" s="2"/>
      <c r="AT64" s="2"/>
      <c r="AU64" s="2"/>
      <c r="AV64" s="2"/>
    </row>
    <row r="65" spans="1:48" hidden="1" x14ac:dyDescent="0.2">
      <c r="A65" s="40"/>
      <c r="B65" s="40"/>
      <c r="C65" s="2"/>
      <c r="D65" s="41"/>
      <c r="E65" s="41"/>
      <c r="F65" s="41"/>
      <c r="G65" s="41"/>
      <c r="H65" s="41"/>
      <c r="I65" s="41"/>
      <c r="J65" s="41"/>
      <c r="K65" s="2"/>
      <c r="L65" s="42"/>
      <c r="M65" s="42"/>
      <c r="N65" s="2"/>
      <c r="O65" s="17"/>
      <c r="P65" s="17"/>
      <c r="Q65" s="18"/>
      <c r="R65" s="1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37"/>
      <c r="AP65" s="37"/>
      <c r="AQ65" s="2"/>
      <c r="AR65" s="12"/>
      <c r="AS65" s="2"/>
      <c r="AT65" s="2"/>
      <c r="AU65" s="2"/>
      <c r="AV65" s="2"/>
    </row>
    <row r="66" spans="1:48" ht="4.5" hidden="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2"/>
      <c r="AS66" s="2"/>
      <c r="AT66" s="2"/>
      <c r="AU66" s="2"/>
      <c r="AV66" s="2"/>
    </row>
    <row r="67" spans="1:48" hidden="1" x14ac:dyDescent="0.2">
      <c r="A67" s="40"/>
      <c r="B67" s="40"/>
      <c r="C67" s="2"/>
      <c r="D67" s="41"/>
      <c r="E67" s="41"/>
      <c r="F67" s="41"/>
      <c r="G67" s="41"/>
      <c r="H67" s="41"/>
      <c r="I67" s="41"/>
      <c r="J67" s="41"/>
      <c r="K67" s="2"/>
      <c r="L67" s="42"/>
      <c r="M67" s="42"/>
      <c r="N67" s="2"/>
      <c r="O67" s="17"/>
      <c r="P67" s="17"/>
      <c r="Q67" s="18"/>
      <c r="R67" s="18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37"/>
      <c r="AP67" s="37"/>
      <c r="AQ67" s="2"/>
      <c r="AR67" s="12"/>
      <c r="AS67" s="2"/>
      <c r="AT67" s="2"/>
      <c r="AU67" s="2"/>
      <c r="AV67" s="2"/>
    </row>
    <row r="68" spans="1:48" ht="3.75" hidden="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2"/>
      <c r="AS68" s="2"/>
      <c r="AT68" s="2"/>
      <c r="AU68" s="2"/>
      <c r="AV68" s="2"/>
    </row>
    <row r="69" spans="1:48" hidden="1" x14ac:dyDescent="0.2">
      <c r="A69" s="40"/>
      <c r="B69" s="40"/>
      <c r="C69" s="2"/>
      <c r="D69" s="41"/>
      <c r="E69" s="41"/>
      <c r="F69" s="41"/>
      <c r="G69" s="41"/>
      <c r="H69" s="41"/>
      <c r="I69" s="41"/>
      <c r="J69" s="41"/>
      <c r="K69" s="2"/>
      <c r="L69" s="42"/>
      <c r="M69" s="42"/>
      <c r="N69" s="2"/>
      <c r="O69" s="17"/>
      <c r="P69" s="17"/>
      <c r="Q69" s="18"/>
      <c r="R69" s="18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37"/>
      <c r="AP69" s="37"/>
      <c r="AQ69" s="2"/>
      <c r="AR69" s="12"/>
      <c r="AS69" s="2"/>
      <c r="AT69" s="2"/>
      <c r="AU69" s="2"/>
      <c r="AV69" s="2"/>
    </row>
    <row r="70" spans="1:48" ht="3" hidden="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2"/>
      <c r="AS70" s="2"/>
      <c r="AT70" s="2"/>
      <c r="AU70" s="2"/>
      <c r="AV70" s="2"/>
    </row>
    <row r="71" spans="1:48" hidden="1" x14ac:dyDescent="0.2">
      <c r="A71" s="40"/>
      <c r="B71" s="40"/>
      <c r="C71" s="2"/>
      <c r="D71" s="41"/>
      <c r="E71" s="41"/>
      <c r="F71" s="41"/>
      <c r="G71" s="41"/>
      <c r="H71" s="41"/>
      <c r="I71" s="41"/>
      <c r="J71" s="41"/>
      <c r="K71" s="2"/>
      <c r="L71" s="42"/>
      <c r="M71" s="42"/>
      <c r="N71" s="2"/>
      <c r="O71" s="17"/>
      <c r="P71" s="17"/>
      <c r="Q71" s="18"/>
      <c r="R71" s="18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37"/>
      <c r="AP71" s="37"/>
      <c r="AQ71" s="2"/>
      <c r="AR71" s="12"/>
      <c r="AS71" s="2"/>
      <c r="AT71" s="2"/>
      <c r="AU71" s="2"/>
      <c r="AV71" s="2"/>
    </row>
    <row r="72" spans="1:48" ht="3" hidden="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12"/>
      <c r="AS72" s="2"/>
      <c r="AT72" s="2"/>
      <c r="AU72" s="2"/>
      <c r="AV72" s="2"/>
    </row>
    <row r="73" spans="1:48" hidden="1" x14ac:dyDescent="0.2">
      <c r="A73" s="40"/>
      <c r="B73" s="40"/>
      <c r="C73" s="2"/>
      <c r="D73" s="41"/>
      <c r="E73" s="41"/>
      <c r="F73" s="41"/>
      <c r="G73" s="41"/>
      <c r="H73" s="41"/>
      <c r="I73" s="41"/>
      <c r="J73" s="41"/>
      <c r="K73" s="2"/>
      <c r="L73" s="42"/>
      <c r="M73" s="42"/>
      <c r="N73" s="2"/>
      <c r="O73" s="17"/>
      <c r="P73" s="17"/>
      <c r="Q73" s="18"/>
      <c r="R73" s="18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37"/>
      <c r="AP73" s="37"/>
      <c r="AQ73" s="2"/>
      <c r="AR73" s="12"/>
      <c r="AS73" s="2"/>
      <c r="AT73" s="2"/>
      <c r="AU73" s="2"/>
      <c r="AV73" s="2"/>
    </row>
    <row r="74" spans="1:48" ht="4.5" hidden="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2"/>
      <c r="AS74" s="2"/>
      <c r="AT74" s="2"/>
      <c r="AU74" s="2"/>
      <c r="AV74" s="2"/>
    </row>
    <row r="75" spans="1:48" hidden="1" x14ac:dyDescent="0.2">
      <c r="A75" s="40"/>
      <c r="B75" s="40"/>
      <c r="C75" s="2"/>
      <c r="D75" s="41"/>
      <c r="E75" s="41"/>
      <c r="F75" s="41"/>
      <c r="G75" s="41"/>
      <c r="H75" s="41"/>
      <c r="I75" s="41"/>
      <c r="J75" s="41"/>
      <c r="K75" s="2"/>
      <c r="L75" s="42"/>
      <c r="M75" s="42"/>
      <c r="N75" s="2"/>
      <c r="O75" s="17"/>
      <c r="P75" s="17"/>
      <c r="Q75" s="18"/>
      <c r="R75" s="1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37"/>
      <c r="AP75" s="37"/>
      <c r="AQ75" s="2"/>
      <c r="AR75" s="12"/>
      <c r="AS75" s="2"/>
      <c r="AT75" s="2"/>
      <c r="AU75" s="2"/>
      <c r="AV75" s="2"/>
    </row>
    <row r="76" spans="1:48" ht="3" hidden="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12"/>
      <c r="AS76" s="2"/>
      <c r="AT76" s="2"/>
      <c r="AU76" s="2"/>
      <c r="AV76" s="2"/>
    </row>
    <row r="77" spans="1:48" hidden="1" x14ac:dyDescent="0.2">
      <c r="A77" s="40"/>
      <c r="B77" s="40"/>
      <c r="C77" s="2"/>
      <c r="D77" s="41"/>
      <c r="E77" s="41"/>
      <c r="F77" s="41"/>
      <c r="G77" s="41"/>
      <c r="H77" s="41"/>
      <c r="I77" s="41"/>
      <c r="J77" s="41"/>
      <c r="K77" s="2"/>
      <c r="L77" s="42"/>
      <c r="M77" s="42"/>
      <c r="N77" s="2"/>
      <c r="O77" s="17"/>
      <c r="P77" s="17"/>
      <c r="Q77" s="18"/>
      <c r="R77" s="18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37"/>
      <c r="AP77" s="37"/>
      <c r="AQ77" s="2"/>
      <c r="AR77" s="12"/>
      <c r="AS77" s="2"/>
      <c r="AT77" s="2"/>
      <c r="AU77" s="2"/>
      <c r="AV77" s="2"/>
    </row>
    <row r="78" spans="1:48" ht="4.5" hidden="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idden="1" x14ac:dyDescent="0.2">
      <c r="A79" s="40"/>
      <c r="B79" s="40"/>
      <c r="C79" s="2"/>
      <c r="D79" s="41"/>
      <c r="E79" s="41"/>
      <c r="F79" s="41"/>
      <c r="G79" s="41"/>
      <c r="H79" s="41"/>
      <c r="I79" s="41"/>
      <c r="J79" s="41"/>
      <c r="K79" s="2"/>
      <c r="L79" s="42"/>
      <c r="M79" s="42"/>
      <c r="N79" s="2"/>
      <c r="O79" s="17"/>
      <c r="P79" s="17"/>
      <c r="Q79" s="18"/>
      <c r="R79" s="18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37"/>
      <c r="AP79" s="37"/>
      <c r="AQ79" s="2"/>
      <c r="AR79" s="12"/>
      <c r="AS79" s="2"/>
      <c r="AT79" s="2"/>
      <c r="AU79" s="2"/>
      <c r="AV79" s="2"/>
    </row>
    <row r="80" spans="1:48" ht="4.5" hidden="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2"/>
      <c r="AS80" s="2"/>
      <c r="AT80" s="2"/>
      <c r="AU80" s="2"/>
      <c r="AV80" s="2"/>
    </row>
    <row r="81" spans="1:48" hidden="1" x14ac:dyDescent="0.2">
      <c r="A81" s="40"/>
      <c r="B81" s="40"/>
      <c r="C81" s="2"/>
      <c r="D81" s="41"/>
      <c r="E81" s="41"/>
      <c r="F81" s="41"/>
      <c r="G81" s="41"/>
      <c r="H81" s="41"/>
      <c r="I81" s="41"/>
      <c r="J81" s="41"/>
      <c r="K81" s="2"/>
      <c r="L81" s="42"/>
      <c r="M81" s="42"/>
      <c r="N81" s="2"/>
      <c r="O81" s="17"/>
      <c r="P81" s="17"/>
      <c r="Q81" s="18"/>
      <c r="R81" s="18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37"/>
      <c r="AP81" s="37"/>
      <c r="AQ81" s="2"/>
      <c r="AR81" s="12"/>
      <c r="AS81" s="2"/>
      <c r="AT81" s="2"/>
      <c r="AU81" s="2"/>
      <c r="AV81" s="2"/>
    </row>
    <row r="82" spans="1:48" ht="3" hidden="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12"/>
      <c r="AS82" s="2"/>
      <c r="AT82" s="2"/>
      <c r="AU82" s="2"/>
      <c r="AV82" s="2"/>
    </row>
    <row r="83" spans="1:48" hidden="1" x14ac:dyDescent="0.2">
      <c r="A83" s="40"/>
      <c r="B83" s="40"/>
      <c r="C83" s="2"/>
      <c r="D83" s="41"/>
      <c r="E83" s="41"/>
      <c r="F83" s="41"/>
      <c r="G83" s="41"/>
      <c r="H83" s="41"/>
      <c r="I83" s="41"/>
      <c r="J83" s="41"/>
      <c r="K83" s="2"/>
      <c r="L83" s="42"/>
      <c r="M83" s="42"/>
      <c r="N83" s="2"/>
      <c r="O83" s="17"/>
      <c r="P83" s="17"/>
      <c r="Q83" s="18"/>
      <c r="R83" s="18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37"/>
      <c r="AP83" s="37"/>
      <c r="AQ83" s="2"/>
      <c r="AR83" s="12"/>
      <c r="AS83" s="2"/>
      <c r="AT83" s="2"/>
      <c r="AU83" s="2"/>
      <c r="AV83" s="2"/>
    </row>
    <row r="84" spans="1:48" ht="4.5" hidden="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12"/>
      <c r="AS84" s="2"/>
      <c r="AT84" s="2"/>
      <c r="AU84" s="2"/>
      <c r="AV84" s="2"/>
    </row>
    <row r="85" spans="1:48" hidden="1" x14ac:dyDescent="0.2">
      <c r="A85" s="40"/>
      <c r="B85" s="40"/>
      <c r="C85" s="2"/>
      <c r="D85" s="41"/>
      <c r="E85" s="41"/>
      <c r="F85" s="41"/>
      <c r="G85" s="41"/>
      <c r="H85" s="41"/>
      <c r="I85" s="41"/>
      <c r="J85" s="41"/>
      <c r="K85" s="2"/>
      <c r="L85" s="42"/>
      <c r="M85" s="42"/>
      <c r="N85" s="2"/>
      <c r="O85" s="17"/>
      <c r="P85" s="17"/>
      <c r="Q85" s="18"/>
      <c r="R85" s="18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7"/>
      <c r="AP85" s="37"/>
      <c r="AQ85" s="2"/>
      <c r="AR85" s="12"/>
      <c r="AS85" s="2"/>
      <c r="AT85" s="2"/>
      <c r="AU85" s="2"/>
      <c r="AV85" s="2"/>
    </row>
    <row r="86" spans="1:48" ht="6" hidden="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idden="1" x14ac:dyDescent="0.2">
      <c r="A87" s="43"/>
      <c r="B87" s="43"/>
      <c r="C87" s="14"/>
      <c r="D87" s="43"/>
      <c r="E87" s="43"/>
      <c r="F87" s="43"/>
      <c r="G87" s="43"/>
      <c r="H87" s="43"/>
      <c r="I87" s="43"/>
      <c r="J87" s="43"/>
      <c r="K87" s="14"/>
      <c r="L87" s="43"/>
      <c r="M87" s="43"/>
      <c r="N87" s="14"/>
      <c r="O87" s="20"/>
      <c r="P87" s="20"/>
      <c r="Q87" s="21"/>
      <c r="R87" s="21"/>
      <c r="S87" s="2"/>
      <c r="T87" s="21"/>
      <c r="U87" s="21"/>
      <c r="V87" s="2"/>
      <c r="W87" s="21"/>
      <c r="X87" s="21"/>
      <c r="Y87" s="2"/>
      <c r="Z87" s="21"/>
      <c r="AA87" s="21"/>
      <c r="AB87" s="2"/>
      <c r="AC87" s="21"/>
      <c r="AD87" s="21"/>
      <c r="AE87" s="2"/>
      <c r="AF87" s="21"/>
      <c r="AG87" s="21"/>
      <c r="AH87" s="2"/>
      <c r="AI87" s="21"/>
      <c r="AJ87" s="21"/>
      <c r="AK87" s="2"/>
      <c r="AL87" s="21"/>
      <c r="AM87" s="21"/>
      <c r="AN87" s="2"/>
      <c r="AO87" s="41"/>
      <c r="AP87" s="41"/>
      <c r="AQ87" s="2"/>
      <c r="AR87" s="12"/>
      <c r="AS87" s="2"/>
      <c r="AT87" s="2"/>
      <c r="AU87" s="2"/>
      <c r="AV87" s="2"/>
    </row>
    <row r="88" spans="1:48" hidden="1" x14ac:dyDescent="0.2">
      <c r="A88" s="40"/>
      <c r="B88" s="40"/>
      <c r="C88" s="2"/>
      <c r="D88" s="41"/>
      <c r="E88" s="41"/>
      <c r="F88" s="41"/>
      <c r="G88" s="41"/>
      <c r="H88" s="41"/>
      <c r="I88" s="41"/>
      <c r="J88" s="41"/>
      <c r="K88" s="2"/>
      <c r="L88" s="42"/>
      <c r="M88" s="42"/>
      <c r="N88" s="2"/>
      <c r="O88" s="17"/>
      <c r="P88" s="17"/>
      <c r="Q88" s="18"/>
      <c r="R88" s="18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37"/>
      <c r="AP88" s="37"/>
      <c r="AQ88" s="2"/>
      <c r="AR88" s="12"/>
      <c r="AS88" s="2"/>
      <c r="AT88" s="2"/>
      <c r="AU88" s="2"/>
      <c r="AV88" s="2"/>
    </row>
    <row r="89" spans="1:48" ht="3.75" hidden="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idden="1" x14ac:dyDescent="0.2">
      <c r="A90" s="40"/>
      <c r="B90" s="40"/>
      <c r="C90" s="2"/>
      <c r="D90" s="41"/>
      <c r="E90" s="41"/>
      <c r="F90" s="41"/>
      <c r="G90" s="41"/>
      <c r="H90" s="41"/>
      <c r="I90" s="41"/>
      <c r="J90" s="41"/>
      <c r="K90" s="2"/>
      <c r="L90" s="42"/>
      <c r="M90" s="42"/>
      <c r="N90" s="2"/>
      <c r="O90" s="17"/>
      <c r="P90" s="17"/>
      <c r="Q90" s="18"/>
      <c r="R90" s="18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37"/>
      <c r="AP90" s="37"/>
      <c r="AQ90" s="2"/>
      <c r="AR90" s="12"/>
      <c r="AS90" s="2"/>
      <c r="AT90" s="2"/>
      <c r="AU90" s="2"/>
      <c r="AV90" s="2"/>
    </row>
    <row r="91" spans="1:48" ht="3.75" hidden="1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idden="1" x14ac:dyDescent="0.2">
      <c r="A92" s="40"/>
      <c r="B92" s="40"/>
      <c r="C92" s="2"/>
      <c r="D92" s="41"/>
      <c r="E92" s="41"/>
      <c r="F92" s="41"/>
      <c r="G92" s="41"/>
      <c r="H92" s="41"/>
      <c r="I92" s="41"/>
      <c r="J92" s="41"/>
      <c r="K92" s="2"/>
      <c r="L92" s="42"/>
      <c r="M92" s="42"/>
      <c r="N92" s="2"/>
      <c r="O92" s="17"/>
      <c r="P92" s="17"/>
      <c r="Q92" s="18"/>
      <c r="R92" s="18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37"/>
      <c r="AP92" s="37"/>
      <c r="AQ92" s="2"/>
      <c r="AR92" s="12"/>
      <c r="AS92" s="2"/>
      <c r="AT92" s="2"/>
      <c r="AU92" s="2"/>
      <c r="AV92" s="2"/>
    </row>
    <row r="93" spans="1:48" ht="3" hidden="1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idden="1" x14ac:dyDescent="0.2">
      <c r="A94" s="36" t="s">
        <v>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"/>
      <c r="O94" s="17"/>
      <c r="P94" s="17"/>
      <c r="Q94" s="18"/>
      <c r="R94" s="1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37"/>
      <c r="AP94" s="37"/>
      <c r="AQ94" s="2"/>
      <c r="AR94" s="12"/>
      <c r="AS94" s="2"/>
      <c r="AT94" s="2"/>
      <c r="AU94" s="2"/>
      <c r="AV94" s="2"/>
    </row>
    <row r="95" spans="1:48" ht="5.25" hidden="1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idden="1" x14ac:dyDescent="0.2">
      <c r="A96" s="40"/>
      <c r="B96" s="40"/>
      <c r="C96" s="2"/>
      <c r="D96" s="41"/>
      <c r="E96" s="41"/>
      <c r="F96" s="41"/>
      <c r="G96" s="41"/>
      <c r="H96" s="41"/>
      <c r="I96" s="41"/>
      <c r="J96" s="41"/>
      <c r="K96" s="2"/>
      <c r="L96" s="42"/>
      <c r="M96" s="42"/>
      <c r="N96" s="2"/>
      <c r="O96" s="17"/>
      <c r="P96" s="17"/>
      <c r="Q96" s="18"/>
      <c r="R96" s="18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37"/>
      <c r="AP96" s="37"/>
      <c r="AQ96" s="2"/>
      <c r="AR96" s="12"/>
      <c r="AS96" s="2"/>
      <c r="AT96" s="2"/>
      <c r="AU96" s="2"/>
      <c r="AV96" s="2"/>
    </row>
    <row r="97" spans="1:48" ht="3.75" hidden="1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idden="1" x14ac:dyDescent="0.2">
      <c r="A98" s="40"/>
      <c r="B98" s="40"/>
      <c r="C98" s="2"/>
      <c r="D98" s="41"/>
      <c r="E98" s="41"/>
      <c r="F98" s="41"/>
      <c r="G98" s="41"/>
      <c r="H98" s="41"/>
      <c r="I98" s="41"/>
      <c r="J98" s="41"/>
      <c r="K98" s="2"/>
      <c r="L98" s="42"/>
      <c r="M98" s="42"/>
      <c r="N98" s="2"/>
      <c r="O98" s="17"/>
      <c r="P98" s="17"/>
      <c r="Q98" s="18"/>
      <c r="R98" s="1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37"/>
      <c r="AP98" s="37"/>
      <c r="AQ98" s="2"/>
      <c r="AR98" s="12"/>
      <c r="AS98" s="2"/>
      <c r="AT98" s="2"/>
      <c r="AU98" s="2"/>
      <c r="AV98" s="2"/>
    </row>
    <row r="99" spans="1:48" ht="4.5" hidden="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idden="1" x14ac:dyDescent="0.2">
      <c r="A100" s="40"/>
      <c r="B100" s="40"/>
      <c r="C100" s="2"/>
      <c r="D100" s="41"/>
      <c r="E100" s="41"/>
      <c r="F100" s="41"/>
      <c r="G100" s="41"/>
      <c r="H100" s="41"/>
      <c r="I100" s="41"/>
      <c r="J100" s="41"/>
      <c r="K100" s="2"/>
      <c r="L100" s="42"/>
      <c r="M100" s="42"/>
      <c r="N100" s="2"/>
      <c r="O100" s="17"/>
      <c r="P100" s="17"/>
      <c r="Q100" s="18"/>
      <c r="R100" s="18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7"/>
      <c r="AP100" s="37"/>
      <c r="AQ100" s="2"/>
      <c r="AR100" s="12"/>
      <c r="AS100" s="2"/>
      <c r="AT100" s="2"/>
      <c r="AU100" s="2"/>
      <c r="AV100" s="2"/>
    </row>
    <row r="101" spans="1:48" ht="4.5" hidden="1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idden="1" x14ac:dyDescent="0.2">
      <c r="A102" s="40"/>
      <c r="B102" s="40"/>
      <c r="C102" s="2"/>
      <c r="D102" s="41"/>
      <c r="E102" s="41"/>
      <c r="F102" s="41"/>
      <c r="G102" s="41"/>
      <c r="H102" s="41"/>
      <c r="I102" s="41"/>
      <c r="J102" s="41"/>
      <c r="K102" s="2"/>
      <c r="L102" s="42"/>
      <c r="M102" s="42"/>
      <c r="N102" s="2"/>
      <c r="O102" s="17"/>
      <c r="P102" s="17"/>
      <c r="Q102" s="18"/>
      <c r="R102" s="1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37"/>
      <c r="AP102" s="37"/>
      <c r="AQ102" s="2"/>
      <c r="AR102" s="12"/>
      <c r="AS102" s="2"/>
      <c r="AT102" s="2"/>
      <c r="AU102" s="2"/>
      <c r="AV102" s="2"/>
    </row>
    <row r="103" spans="1:48" ht="3.75" hidden="1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idden="1" x14ac:dyDescent="0.2">
      <c r="A104" s="40"/>
      <c r="B104" s="40"/>
      <c r="C104" s="2"/>
      <c r="D104" s="41"/>
      <c r="E104" s="41"/>
      <c r="F104" s="41"/>
      <c r="G104" s="41"/>
      <c r="H104" s="41"/>
      <c r="I104" s="41"/>
      <c r="J104" s="41"/>
      <c r="K104" s="2"/>
      <c r="L104" s="42"/>
      <c r="M104" s="42"/>
      <c r="N104" s="2"/>
      <c r="O104" s="17"/>
      <c r="P104" s="17"/>
      <c r="Q104" s="18"/>
      <c r="R104" s="18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37"/>
      <c r="AP104" s="37"/>
      <c r="AQ104" s="2"/>
      <c r="AR104" s="12"/>
      <c r="AS104" s="2"/>
      <c r="AT104" s="2"/>
      <c r="AU104" s="2"/>
      <c r="AV104" s="2"/>
    </row>
    <row r="105" spans="1:48" ht="3" hidden="1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idden="1" x14ac:dyDescent="0.2">
      <c r="A106" s="40"/>
      <c r="B106" s="40"/>
      <c r="C106" s="2"/>
      <c r="D106" s="41"/>
      <c r="E106" s="41"/>
      <c r="F106" s="41"/>
      <c r="G106" s="41"/>
      <c r="H106" s="41"/>
      <c r="I106" s="41"/>
      <c r="J106" s="41"/>
      <c r="K106" s="2"/>
      <c r="L106" s="42"/>
      <c r="M106" s="42"/>
      <c r="N106" s="2"/>
      <c r="O106" s="17"/>
      <c r="P106" s="17"/>
      <c r="Q106" s="18"/>
      <c r="R106" s="18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37"/>
      <c r="AP106" s="37"/>
      <c r="AQ106" s="2"/>
      <c r="AR106" s="12"/>
      <c r="AS106" s="2"/>
      <c r="AT106" s="2"/>
      <c r="AU106" s="2"/>
      <c r="AV106" s="2"/>
    </row>
    <row r="107" spans="1:48" ht="3.75" hidden="1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idden="1" x14ac:dyDescent="0.2">
      <c r="A108" s="40"/>
      <c r="B108" s="40"/>
      <c r="C108" s="2"/>
      <c r="D108" s="41"/>
      <c r="E108" s="41"/>
      <c r="F108" s="41"/>
      <c r="G108" s="41"/>
      <c r="H108" s="41"/>
      <c r="I108" s="41"/>
      <c r="J108" s="41"/>
      <c r="K108" s="2"/>
      <c r="L108" s="42"/>
      <c r="M108" s="42"/>
      <c r="N108" s="2"/>
      <c r="O108" s="17"/>
      <c r="P108" s="17"/>
      <c r="Q108" s="18"/>
      <c r="R108" s="18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37"/>
      <c r="AP108" s="37"/>
      <c r="AQ108" s="2"/>
      <c r="AR108" s="12"/>
      <c r="AS108" s="2"/>
      <c r="AT108" s="2"/>
      <c r="AU108" s="2"/>
      <c r="AV108" s="2"/>
    </row>
    <row r="109" spans="1:48" ht="3" hidden="1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idden="1" x14ac:dyDescent="0.2">
      <c r="A110" s="40"/>
      <c r="B110" s="40"/>
      <c r="C110" s="2"/>
      <c r="D110" s="41"/>
      <c r="E110" s="41"/>
      <c r="F110" s="41"/>
      <c r="G110" s="41"/>
      <c r="H110" s="41"/>
      <c r="I110" s="41"/>
      <c r="J110" s="41"/>
      <c r="K110" s="2"/>
      <c r="L110" s="42"/>
      <c r="M110" s="42"/>
      <c r="N110" s="2"/>
      <c r="O110" s="17"/>
      <c r="P110" s="17"/>
      <c r="Q110" s="18"/>
      <c r="R110" s="18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7"/>
      <c r="AP110" s="37"/>
      <c r="AQ110" s="2"/>
      <c r="AR110" s="12"/>
      <c r="AS110" s="2"/>
      <c r="AT110" s="2"/>
      <c r="AU110" s="2"/>
      <c r="AV110" s="2"/>
    </row>
    <row r="111" spans="1:48" ht="4.5" hidden="1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idden="1" x14ac:dyDescent="0.2">
      <c r="A112" s="40"/>
      <c r="B112" s="40"/>
      <c r="C112" s="2"/>
      <c r="D112" s="41"/>
      <c r="E112" s="41"/>
      <c r="F112" s="41"/>
      <c r="G112" s="41"/>
      <c r="H112" s="41"/>
      <c r="I112" s="41"/>
      <c r="J112" s="41"/>
      <c r="K112" s="2"/>
      <c r="L112" s="42"/>
      <c r="M112" s="42"/>
      <c r="N112" s="2"/>
      <c r="O112" s="17"/>
      <c r="P112" s="17"/>
      <c r="Q112" s="18"/>
      <c r="R112" s="18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7"/>
      <c r="AP112" s="37"/>
      <c r="AQ112" s="2"/>
      <c r="AR112" s="12"/>
      <c r="AS112" s="2"/>
      <c r="AT112" s="2"/>
      <c r="AU112" s="2"/>
      <c r="AV112" s="2"/>
    </row>
    <row r="113" spans="1:48" ht="4.5" hidden="1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12"/>
      <c r="AS113" s="2"/>
      <c r="AT113" s="2"/>
      <c r="AU113" s="2"/>
      <c r="AV113" s="2"/>
    </row>
    <row r="114" spans="1:48" hidden="1" x14ac:dyDescent="0.2">
      <c r="A114" s="40"/>
      <c r="B114" s="40"/>
      <c r="C114" s="2"/>
      <c r="D114" s="41"/>
      <c r="E114" s="41"/>
      <c r="F114" s="41"/>
      <c r="G114" s="41"/>
      <c r="H114" s="41"/>
      <c r="I114" s="41"/>
      <c r="J114" s="41"/>
      <c r="K114" s="2"/>
      <c r="L114" s="42"/>
      <c r="M114" s="42"/>
      <c r="N114" s="2"/>
      <c r="O114" s="17"/>
      <c r="P114" s="17"/>
      <c r="Q114" s="18"/>
      <c r="R114" s="18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7"/>
      <c r="AP114" s="37"/>
      <c r="AQ114" s="2"/>
      <c r="AR114" s="12"/>
      <c r="AS114" s="2"/>
      <c r="AT114" s="2"/>
      <c r="AU114" s="2"/>
      <c r="AV114" s="2"/>
    </row>
    <row r="115" spans="1:48" ht="3" hidden="1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idden="1" x14ac:dyDescent="0.2">
      <c r="A116" s="40"/>
      <c r="B116" s="40"/>
      <c r="C116" s="2"/>
      <c r="D116" s="41"/>
      <c r="E116" s="41"/>
      <c r="F116" s="41"/>
      <c r="G116" s="41"/>
      <c r="H116" s="41"/>
      <c r="I116" s="41"/>
      <c r="J116" s="41"/>
      <c r="K116" s="2"/>
      <c r="L116" s="42"/>
      <c r="M116" s="42"/>
      <c r="N116" s="2"/>
      <c r="O116" s="17"/>
      <c r="P116" s="17"/>
      <c r="Q116" s="18"/>
      <c r="R116" s="1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37"/>
      <c r="AP116" s="37"/>
      <c r="AQ116" s="2"/>
      <c r="AR116" s="12"/>
      <c r="AS116" s="2"/>
      <c r="AT116" s="2"/>
      <c r="AU116" s="2"/>
      <c r="AV116" s="2"/>
    </row>
    <row r="117" spans="1:48" ht="3" hidden="1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idden="1" x14ac:dyDescent="0.2">
      <c r="A118" s="40"/>
      <c r="B118" s="40"/>
      <c r="C118" s="2"/>
      <c r="D118" s="41"/>
      <c r="E118" s="41"/>
      <c r="F118" s="41"/>
      <c r="G118" s="41"/>
      <c r="H118" s="41"/>
      <c r="I118" s="41"/>
      <c r="J118" s="41"/>
      <c r="K118" s="2"/>
      <c r="L118" s="42"/>
      <c r="M118" s="42"/>
      <c r="N118" s="2"/>
      <c r="O118" s="17"/>
      <c r="P118" s="17"/>
      <c r="Q118" s="18"/>
      <c r="R118" s="18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37"/>
      <c r="AP118" s="37"/>
      <c r="AQ118" s="2"/>
      <c r="AR118" s="12"/>
      <c r="AS118" s="2"/>
      <c r="AT118" s="2"/>
      <c r="AU118" s="2"/>
      <c r="AV118" s="2"/>
    </row>
    <row r="119" spans="1:48" ht="3" hidden="1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idden="1" x14ac:dyDescent="0.2">
      <c r="A120" s="40"/>
      <c r="B120" s="40"/>
      <c r="C120" s="2"/>
      <c r="D120" s="41"/>
      <c r="E120" s="41"/>
      <c r="F120" s="41"/>
      <c r="G120" s="41"/>
      <c r="H120" s="41"/>
      <c r="I120" s="41"/>
      <c r="J120" s="41"/>
      <c r="K120" s="2"/>
      <c r="L120" s="42"/>
      <c r="M120" s="42"/>
      <c r="N120" s="2"/>
      <c r="O120" s="17"/>
      <c r="P120" s="17"/>
      <c r="Q120" s="18"/>
      <c r="R120" s="18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37"/>
      <c r="AP120" s="37"/>
      <c r="AQ120" s="2"/>
      <c r="AR120" s="12"/>
      <c r="AS120" s="2"/>
      <c r="AT120" s="2"/>
      <c r="AU120" s="2"/>
      <c r="AV120" s="2"/>
    </row>
    <row r="121" spans="1:48" ht="3" hidden="1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idden="1" x14ac:dyDescent="0.2">
      <c r="A122" s="40"/>
      <c r="B122" s="40"/>
      <c r="C122" s="2"/>
      <c r="D122" s="41"/>
      <c r="E122" s="41"/>
      <c r="F122" s="41"/>
      <c r="G122" s="41"/>
      <c r="H122" s="41"/>
      <c r="I122" s="41"/>
      <c r="J122" s="41"/>
      <c r="K122" s="2"/>
      <c r="L122" s="42"/>
      <c r="M122" s="42"/>
      <c r="N122" s="2"/>
      <c r="O122" s="17"/>
      <c r="P122" s="17"/>
      <c r="Q122" s="18"/>
      <c r="R122" s="1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37"/>
      <c r="AP122" s="37"/>
      <c r="AQ122" s="2"/>
      <c r="AR122" s="12"/>
      <c r="AS122" s="2"/>
      <c r="AT122" s="2"/>
      <c r="AU122" s="2"/>
      <c r="AV122" s="2"/>
    </row>
    <row r="123" spans="1:48" ht="3" hidden="1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idden="1" x14ac:dyDescent="0.2">
      <c r="A124" s="40"/>
      <c r="B124" s="40"/>
      <c r="C124" s="2"/>
      <c r="D124" s="41"/>
      <c r="E124" s="41"/>
      <c r="F124" s="41"/>
      <c r="G124" s="41"/>
      <c r="H124" s="41"/>
      <c r="I124" s="41"/>
      <c r="J124" s="41"/>
      <c r="K124" s="2"/>
      <c r="L124" s="42"/>
      <c r="M124" s="42"/>
      <c r="N124" s="2"/>
      <c r="O124" s="17"/>
      <c r="P124" s="17"/>
      <c r="Q124" s="18"/>
      <c r="R124" s="18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37"/>
      <c r="AP124" s="37"/>
      <c r="AQ124" s="2"/>
      <c r="AR124" s="12"/>
      <c r="AS124" s="2"/>
      <c r="AT124" s="2"/>
      <c r="AU124" s="2"/>
      <c r="AV124" s="2"/>
    </row>
    <row r="125" spans="1:48" ht="3.75" hidden="1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idden="1" x14ac:dyDescent="0.2">
      <c r="A126" s="40"/>
      <c r="B126" s="40"/>
      <c r="C126" s="2"/>
      <c r="D126" s="41"/>
      <c r="E126" s="41"/>
      <c r="F126" s="41"/>
      <c r="G126" s="41"/>
      <c r="H126" s="41"/>
      <c r="I126" s="41"/>
      <c r="J126" s="41"/>
      <c r="K126" s="2"/>
      <c r="L126" s="42"/>
      <c r="M126" s="42"/>
      <c r="N126" s="2"/>
      <c r="O126" s="17"/>
      <c r="P126" s="17"/>
      <c r="Q126" s="18"/>
      <c r="R126" s="18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37"/>
      <c r="AP126" s="37"/>
      <c r="AQ126" s="2"/>
      <c r="AR126" s="12"/>
      <c r="AS126" s="2"/>
      <c r="AT126" s="2"/>
      <c r="AU126" s="2"/>
      <c r="AV126" s="2"/>
    </row>
    <row r="127" spans="1:48" ht="3" hidden="1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idden="1" x14ac:dyDescent="0.2">
      <c r="A128" s="40"/>
      <c r="B128" s="40"/>
      <c r="C128" s="2"/>
      <c r="D128" s="41"/>
      <c r="E128" s="41"/>
      <c r="F128" s="41"/>
      <c r="G128" s="41"/>
      <c r="H128" s="41"/>
      <c r="I128" s="41"/>
      <c r="J128" s="41"/>
      <c r="K128" s="2"/>
      <c r="L128" s="42"/>
      <c r="M128" s="42"/>
      <c r="N128" s="2"/>
      <c r="O128" s="17"/>
      <c r="P128" s="17"/>
      <c r="Q128" s="18"/>
      <c r="R128" s="18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37"/>
      <c r="AP128" s="37"/>
      <c r="AQ128" s="2"/>
      <c r="AR128" s="12"/>
      <c r="AS128" s="2"/>
      <c r="AT128" s="2"/>
      <c r="AU128" s="2"/>
      <c r="AV128" s="2"/>
    </row>
    <row r="129" spans="1:48" ht="3.75" hidden="1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idden="1" x14ac:dyDescent="0.2">
      <c r="A130" s="40"/>
      <c r="B130" s="40"/>
      <c r="C130" s="2"/>
      <c r="D130" s="41"/>
      <c r="E130" s="41"/>
      <c r="F130" s="41"/>
      <c r="G130" s="41"/>
      <c r="H130" s="41"/>
      <c r="I130" s="41"/>
      <c r="J130" s="41"/>
      <c r="K130" s="2"/>
      <c r="L130" s="42"/>
      <c r="M130" s="42"/>
      <c r="N130" s="2"/>
      <c r="O130" s="17"/>
      <c r="P130" s="17"/>
      <c r="Q130" s="18"/>
      <c r="R130" s="18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37"/>
      <c r="AP130" s="37"/>
      <c r="AQ130" s="2"/>
      <c r="AR130" s="12"/>
      <c r="AS130" s="2"/>
      <c r="AT130" s="2"/>
      <c r="AU130" s="2"/>
      <c r="AV130" s="2"/>
    </row>
    <row r="131" spans="1:48" ht="2.25" hidden="1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idden="1" x14ac:dyDescent="0.2">
      <c r="A132" s="40"/>
      <c r="B132" s="40"/>
      <c r="C132" s="2"/>
      <c r="D132" s="41"/>
      <c r="E132" s="41"/>
      <c r="F132" s="41"/>
      <c r="G132" s="41"/>
      <c r="H132" s="41"/>
      <c r="I132" s="41"/>
      <c r="J132" s="41"/>
      <c r="K132" s="2"/>
      <c r="L132" s="42"/>
      <c r="M132" s="42"/>
      <c r="N132" s="2"/>
      <c r="O132" s="17"/>
      <c r="P132" s="17"/>
      <c r="Q132" s="18"/>
      <c r="R132" s="18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37"/>
      <c r="AP132" s="37"/>
      <c r="AQ132" s="2"/>
      <c r="AR132" s="12"/>
      <c r="AS132" s="2"/>
      <c r="AT132" s="2"/>
      <c r="AU132" s="2"/>
      <c r="AV132" s="2"/>
    </row>
    <row r="133" spans="1:48" ht="3" hidden="1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idden="1" x14ac:dyDescent="0.2">
      <c r="A134" s="40"/>
      <c r="B134" s="40"/>
      <c r="C134" s="2"/>
      <c r="D134" s="41"/>
      <c r="E134" s="41"/>
      <c r="F134" s="41"/>
      <c r="G134" s="41"/>
      <c r="H134" s="41"/>
      <c r="I134" s="41"/>
      <c r="J134" s="41"/>
      <c r="K134" s="2"/>
      <c r="L134" s="42"/>
      <c r="M134" s="42"/>
      <c r="N134" s="2"/>
      <c r="O134" s="17"/>
      <c r="P134" s="17"/>
      <c r="Q134" s="18"/>
      <c r="R134" s="18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37"/>
      <c r="AP134" s="37"/>
      <c r="AQ134" s="2"/>
      <c r="AR134" s="12"/>
      <c r="AS134" s="2"/>
      <c r="AT134" s="2"/>
      <c r="AU134" s="2"/>
      <c r="AV134" s="2"/>
    </row>
    <row r="135" spans="1:48" ht="3" hidden="1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idden="1" x14ac:dyDescent="0.2">
      <c r="A136" s="40"/>
      <c r="B136" s="40"/>
      <c r="C136" s="2"/>
      <c r="D136" s="41"/>
      <c r="E136" s="41"/>
      <c r="F136" s="41"/>
      <c r="G136" s="41"/>
      <c r="H136" s="41"/>
      <c r="I136" s="41"/>
      <c r="J136" s="41"/>
      <c r="K136" s="2"/>
      <c r="L136" s="42"/>
      <c r="M136" s="42"/>
      <c r="N136" s="2"/>
      <c r="O136" s="17"/>
      <c r="P136" s="17"/>
      <c r="Q136" s="18"/>
      <c r="R136" s="18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37"/>
      <c r="AP136" s="37"/>
      <c r="AQ136" s="2"/>
      <c r="AR136" s="12"/>
      <c r="AS136" s="2"/>
      <c r="AT136" s="2"/>
      <c r="AU136" s="2"/>
      <c r="AV136" s="2"/>
    </row>
    <row r="137" spans="1:48" ht="4.5" hidden="1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idden="1" x14ac:dyDescent="0.2">
      <c r="A138" s="43"/>
      <c r="B138" s="43"/>
      <c r="C138" s="14"/>
      <c r="D138" s="43"/>
      <c r="E138" s="43"/>
      <c r="F138" s="43"/>
      <c r="G138" s="43"/>
      <c r="H138" s="43"/>
      <c r="I138" s="43"/>
      <c r="J138" s="43"/>
      <c r="K138" s="14"/>
      <c r="L138" s="43"/>
      <c r="M138" s="43"/>
      <c r="N138" s="14"/>
      <c r="O138" s="20"/>
      <c r="P138" s="20"/>
      <c r="Q138" s="21"/>
      <c r="R138" s="21"/>
      <c r="S138" s="2"/>
      <c r="T138" s="21"/>
      <c r="U138" s="21"/>
      <c r="V138" s="2"/>
      <c r="W138" s="21"/>
      <c r="X138" s="21"/>
      <c r="Y138" s="2"/>
      <c r="Z138" s="21"/>
      <c r="AA138" s="21"/>
      <c r="AB138" s="2"/>
      <c r="AC138" s="21"/>
      <c r="AD138" s="21"/>
      <c r="AE138" s="2"/>
      <c r="AF138" s="21"/>
      <c r="AG138" s="21"/>
      <c r="AH138" s="2"/>
      <c r="AI138" s="21"/>
      <c r="AJ138" s="21"/>
      <c r="AK138" s="2"/>
      <c r="AL138" s="21"/>
      <c r="AM138" s="21"/>
      <c r="AN138" s="2"/>
      <c r="AO138" s="41"/>
      <c r="AP138" s="41"/>
      <c r="AQ138" s="2"/>
      <c r="AR138" s="12"/>
      <c r="AS138" s="2"/>
      <c r="AT138" s="2"/>
      <c r="AU138" s="2"/>
      <c r="AV138" s="2"/>
    </row>
    <row r="139" spans="1:48" ht="5.25" hidden="1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12"/>
      <c r="AS139" s="2"/>
      <c r="AT139" s="2"/>
      <c r="AU139" s="2"/>
      <c r="AV139" s="2"/>
    </row>
    <row r="140" spans="1:48" hidden="1" x14ac:dyDescent="0.2">
      <c r="A140" s="43"/>
      <c r="B140" s="43"/>
      <c r="C140" s="14"/>
      <c r="D140" s="43"/>
      <c r="E140" s="43"/>
      <c r="F140" s="43"/>
      <c r="G140" s="43"/>
      <c r="H140" s="43"/>
      <c r="I140" s="43"/>
      <c r="J140" s="43"/>
      <c r="K140" s="14"/>
      <c r="L140" s="43"/>
      <c r="M140" s="43"/>
      <c r="N140" s="14"/>
      <c r="O140" s="20"/>
      <c r="P140" s="20"/>
      <c r="Q140" s="21"/>
      <c r="R140" s="21"/>
      <c r="S140" s="2"/>
      <c r="T140" s="21"/>
      <c r="U140" s="21"/>
      <c r="V140" s="2"/>
      <c r="W140" s="21"/>
      <c r="X140" s="21"/>
      <c r="Y140" s="2"/>
      <c r="Z140" s="21"/>
      <c r="AA140" s="21"/>
      <c r="AB140" s="2"/>
      <c r="AC140" s="21"/>
      <c r="AD140" s="21"/>
      <c r="AE140" s="2"/>
      <c r="AF140" s="21"/>
      <c r="AG140" s="21"/>
      <c r="AH140" s="2"/>
      <c r="AI140" s="21"/>
      <c r="AJ140" s="21"/>
      <c r="AK140" s="2"/>
      <c r="AL140" s="21"/>
      <c r="AM140" s="21"/>
      <c r="AN140" s="2"/>
      <c r="AO140" s="41"/>
      <c r="AP140" s="41"/>
      <c r="AQ140" s="2"/>
      <c r="AR140" s="12"/>
      <c r="AS140" s="2"/>
      <c r="AT140" s="2"/>
      <c r="AU140" s="2"/>
      <c r="AV140" s="2"/>
    </row>
    <row r="141" spans="1:48" hidden="1" x14ac:dyDescent="0.2">
      <c r="A141" s="40"/>
      <c r="B141" s="40"/>
      <c r="C141" s="2"/>
      <c r="D141" s="41"/>
      <c r="E141" s="41"/>
      <c r="F141" s="41"/>
      <c r="G141" s="41"/>
      <c r="H141" s="41"/>
      <c r="I141" s="41"/>
      <c r="J141" s="41"/>
      <c r="K141" s="2"/>
      <c r="L141" s="42"/>
      <c r="M141" s="42"/>
      <c r="N141" s="2"/>
      <c r="O141" s="17"/>
      <c r="P141" s="17"/>
      <c r="Q141" s="18"/>
      <c r="R141" s="18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37"/>
      <c r="AP141" s="37"/>
      <c r="AQ141" s="2"/>
      <c r="AR141" s="12"/>
      <c r="AS141" s="2"/>
      <c r="AT141" s="2"/>
      <c r="AU141" s="2"/>
      <c r="AV141" s="2"/>
    </row>
    <row r="142" spans="1:48" ht="3.75" hidden="1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idden="1" x14ac:dyDescent="0.2">
      <c r="A143" s="40"/>
      <c r="B143" s="40"/>
      <c r="C143" s="2"/>
      <c r="D143" s="41"/>
      <c r="E143" s="41"/>
      <c r="F143" s="41"/>
      <c r="G143" s="41"/>
      <c r="H143" s="41"/>
      <c r="I143" s="41"/>
      <c r="J143" s="41"/>
      <c r="K143" s="2"/>
      <c r="L143" s="42"/>
      <c r="M143" s="42"/>
      <c r="N143" s="2"/>
      <c r="O143" s="17"/>
      <c r="P143" s="17"/>
      <c r="Q143" s="18"/>
      <c r="R143" s="18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37"/>
      <c r="AP143" s="37"/>
      <c r="AQ143" s="2"/>
      <c r="AR143" s="12"/>
      <c r="AS143" s="2"/>
      <c r="AT143" s="2"/>
      <c r="AU143" s="2"/>
      <c r="AV143" s="2"/>
    </row>
    <row r="144" spans="1:48" ht="3" hidden="1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idden="1" x14ac:dyDescent="0.2">
      <c r="A145" s="40"/>
      <c r="B145" s="40"/>
      <c r="C145" s="2"/>
      <c r="D145" s="41"/>
      <c r="E145" s="41"/>
      <c r="F145" s="41"/>
      <c r="G145" s="41"/>
      <c r="H145" s="41"/>
      <c r="I145" s="41"/>
      <c r="J145" s="41"/>
      <c r="K145" s="2"/>
      <c r="L145" s="42"/>
      <c r="M145" s="42"/>
      <c r="N145" s="2"/>
      <c r="O145" s="17"/>
      <c r="P145" s="17"/>
      <c r="Q145" s="18"/>
      <c r="R145" s="18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37"/>
      <c r="AP145" s="37"/>
      <c r="AQ145" s="2"/>
      <c r="AR145" s="12"/>
      <c r="AS145" s="2"/>
      <c r="AT145" s="2"/>
      <c r="AU145" s="2"/>
      <c r="AV145" s="2"/>
    </row>
    <row r="146" spans="1:48" ht="3" hidden="1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idden="1" x14ac:dyDescent="0.2">
      <c r="A147" s="40"/>
      <c r="B147" s="40"/>
      <c r="C147" s="2"/>
      <c r="D147" s="41"/>
      <c r="E147" s="41"/>
      <c r="F147" s="41"/>
      <c r="G147" s="41"/>
      <c r="H147" s="41"/>
      <c r="I147" s="41"/>
      <c r="J147" s="41"/>
      <c r="K147" s="2"/>
      <c r="L147" s="42"/>
      <c r="M147" s="42"/>
      <c r="N147" s="2"/>
      <c r="O147" s="17"/>
      <c r="P147" s="17"/>
      <c r="Q147" s="18"/>
      <c r="R147" s="18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37"/>
      <c r="AP147" s="37"/>
      <c r="AQ147" s="2"/>
      <c r="AR147" s="12"/>
      <c r="AS147" s="2"/>
      <c r="AT147" s="2"/>
      <c r="AU147" s="2"/>
      <c r="AV147" s="2"/>
    </row>
    <row r="148" spans="1:48" ht="3.75" hidden="1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idden="1" x14ac:dyDescent="0.2">
      <c r="A149" s="40"/>
      <c r="B149" s="40"/>
      <c r="C149" s="2"/>
      <c r="D149" s="41"/>
      <c r="E149" s="41"/>
      <c r="F149" s="41"/>
      <c r="G149" s="41"/>
      <c r="H149" s="41"/>
      <c r="I149" s="41"/>
      <c r="J149" s="41"/>
      <c r="K149" s="2"/>
      <c r="L149" s="42"/>
      <c r="M149" s="42"/>
      <c r="N149" s="2"/>
      <c r="O149" s="17"/>
      <c r="P149" s="17"/>
      <c r="Q149" s="18"/>
      <c r="R149" s="18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37"/>
      <c r="AP149" s="37"/>
      <c r="AQ149" s="2"/>
      <c r="AR149" s="12"/>
      <c r="AS149" s="2"/>
      <c r="AT149" s="2"/>
      <c r="AU149" s="2"/>
      <c r="AV149" s="2"/>
    </row>
    <row r="150" spans="1:48" ht="3" hidden="1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idden="1" x14ac:dyDescent="0.2">
      <c r="A151" s="40"/>
      <c r="B151" s="40"/>
      <c r="C151" s="2"/>
      <c r="D151" s="41"/>
      <c r="E151" s="41"/>
      <c r="F151" s="41"/>
      <c r="G151" s="41"/>
      <c r="H151" s="41"/>
      <c r="I151" s="41"/>
      <c r="J151" s="41"/>
      <c r="K151" s="2"/>
      <c r="L151" s="42"/>
      <c r="M151" s="42"/>
      <c r="N151" s="2"/>
      <c r="O151" s="17"/>
      <c r="P151" s="17"/>
      <c r="Q151" s="18"/>
      <c r="R151" s="18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37"/>
      <c r="AP151" s="37"/>
      <c r="AQ151" s="2"/>
      <c r="AR151" s="12"/>
      <c r="AS151" s="2"/>
      <c r="AT151" s="2"/>
      <c r="AU151" s="2"/>
      <c r="AV151" s="2"/>
    </row>
    <row r="152" spans="1:48" ht="3.75" hidden="1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idden="1" x14ac:dyDescent="0.2">
      <c r="A153" s="40"/>
      <c r="B153" s="40"/>
      <c r="C153" s="2"/>
      <c r="D153" s="41"/>
      <c r="E153" s="41"/>
      <c r="F153" s="41"/>
      <c r="G153" s="41"/>
      <c r="H153" s="41"/>
      <c r="I153" s="41"/>
      <c r="J153" s="41"/>
      <c r="K153" s="2"/>
      <c r="L153" s="42"/>
      <c r="M153" s="42"/>
      <c r="N153" s="2"/>
      <c r="O153" s="17"/>
      <c r="P153" s="17"/>
      <c r="Q153" s="18"/>
      <c r="R153" s="18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37"/>
      <c r="AP153" s="37"/>
      <c r="AQ153" s="2"/>
      <c r="AR153" s="12"/>
      <c r="AS153" s="2"/>
      <c r="AT153" s="2"/>
      <c r="AU153" s="2"/>
      <c r="AV153" s="2"/>
    </row>
    <row r="154" spans="1:48" ht="4.5" hidden="1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idden="1" x14ac:dyDescent="0.2">
      <c r="A155" s="40"/>
      <c r="B155" s="40"/>
      <c r="C155" s="2"/>
      <c r="D155" s="41"/>
      <c r="E155" s="41"/>
      <c r="F155" s="41"/>
      <c r="G155" s="41"/>
      <c r="H155" s="41"/>
      <c r="I155" s="41"/>
      <c r="J155" s="41"/>
      <c r="K155" s="2"/>
      <c r="L155" s="42"/>
      <c r="M155" s="42"/>
      <c r="N155" s="2"/>
      <c r="O155" s="17"/>
      <c r="P155" s="17"/>
      <c r="Q155" s="18"/>
      <c r="R155" s="18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37"/>
      <c r="AP155" s="37"/>
      <c r="AQ155" s="2"/>
      <c r="AR155" s="12"/>
      <c r="AS155" s="2"/>
      <c r="AT155" s="2"/>
      <c r="AU155" s="2"/>
      <c r="AV155" s="2"/>
    </row>
    <row r="156" spans="1:48" ht="5.25" hidden="1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12"/>
      <c r="AS156" s="2"/>
      <c r="AT156" s="2"/>
      <c r="AU156" s="2"/>
      <c r="AV156" s="2"/>
    </row>
    <row r="157" spans="1:48" hidden="1" x14ac:dyDescent="0.2">
      <c r="A157" s="43"/>
      <c r="B157" s="43"/>
      <c r="C157" s="14"/>
      <c r="D157" s="43"/>
      <c r="E157" s="43"/>
      <c r="F157" s="43"/>
      <c r="G157" s="43"/>
      <c r="H157" s="43"/>
      <c r="I157" s="43"/>
      <c r="J157" s="43"/>
      <c r="K157" s="14"/>
      <c r="L157" s="43"/>
      <c r="M157" s="43"/>
      <c r="N157" s="14"/>
      <c r="O157" s="20"/>
      <c r="P157" s="20"/>
      <c r="Q157" s="21"/>
      <c r="R157" s="21"/>
      <c r="S157" s="2"/>
      <c r="T157" s="21"/>
      <c r="U157" s="21"/>
      <c r="V157" s="2"/>
      <c r="W157" s="21"/>
      <c r="X157" s="21"/>
      <c r="Y157" s="2"/>
      <c r="Z157" s="21"/>
      <c r="AA157" s="21"/>
      <c r="AB157" s="2"/>
      <c r="AC157" s="21"/>
      <c r="AD157" s="21"/>
      <c r="AE157" s="2"/>
      <c r="AF157" s="21"/>
      <c r="AG157" s="21"/>
      <c r="AH157" s="2"/>
      <c r="AI157" s="21"/>
      <c r="AJ157" s="21"/>
      <c r="AK157" s="2"/>
      <c r="AL157" s="21"/>
      <c r="AM157" s="21"/>
      <c r="AN157" s="2"/>
      <c r="AO157" s="41"/>
      <c r="AP157" s="41"/>
      <c r="AQ157" s="2"/>
      <c r="AR157" s="12"/>
      <c r="AS157" s="2"/>
      <c r="AT157" s="2"/>
      <c r="AU157" s="2"/>
      <c r="AV157" s="2"/>
    </row>
    <row r="158" spans="1:48" ht="3" hidden="1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idden="1" x14ac:dyDescent="0.2">
      <c r="A159" s="40"/>
      <c r="B159" s="40"/>
      <c r="C159" s="2"/>
      <c r="D159" s="41"/>
      <c r="E159" s="41"/>
      <c r="F159" s="41"/>
      <c r="G159" s="41"/>
      <c r="H159" s="41"/>
      <c r="I159" s="41"/>
      <c r="J159" s="41"/>
      <c r="K159" s="2"/>
      <c r="L159" s="42"/>
      <c r="M159" s="42"/>
      <c r="N159" s="2"/>
      <c r="O159" s="17"/>
      <c r="P159" s="17"/>
      <c r="Q159" s="18"/>
      <c r="R159" s="18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37"/>
      <c r="AP159" s="37"/>
      <c r="AQ159" s="2"/>
      <c r="AR159" s="12"/>
      <c r="AS159" s="2"/>
      <c r="AT159" s="2"/>
      <c r="AU159" s="2"/>
      <c r="AV159" s="2"/>
    </row>
    <row r="160" spans="1:48" ht="3.75" hidden="1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idden="1" x14ac:dyDescent="0.2">
      <c r="A161" s="40"/>
      <c r="B161" s="40"/>
      <c r="C161" s="2"/>
      <c r="D161" s="41"/>
      <c r="E161" s="41"/>
      <c r="F161" s="41"/>
      <c r="G161" s="41"/>
      <c r="H161" s="41"/>
      <c r="I161" s="41"/>
      <c r="J161" s="41"/>
      <c r="K161" s="2"/>
      <c r="L161" s="42"/>
      <c r="M161" s="42"/>
      <c r="N161" s="2"/>
      <c r="O161" s="17"/>
      <c r="P161" s="17"/>
      <c r="Q161" s="18"/>
      <c r="R161" s="18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7"/>
      <c r="AP161" s="37"/>
      <c r="AQ161" s="2"/>
      <c r="AR161" s="12"/>
      <c r="AS161" s="2"/>
      <c r="AT161" s="2"/>
      <c r="AU161" s="2"/>
      <c r="AV161" s="2"/>
    </row>
    <row r="162" spans="1:48" ht="4.5" hidden="1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idden="1" x14ac:dyDescent="0.2">
      <c r="A163" s="40"/>
      <c r="B163" s="40"/>
      <c r="C163" s="2"/>
      <c r="D163" s="41"/>
      <c r="E163" s="41"/>
      <c r="F163" s="41"/>
      <c r="G163" s="41"/>
      <c r="H163" s="41"/>
      <c r="I163" s="41"/>
      <c r="J163" s="41"/>
      <c r="K163" s="2"/>
      <c r="L163" s="42"/>
      <c r="M163" s="42"/>
      <c r="N163" s="2"/>
      <c r="O163" s="17"/>
      <c r="P163" s="17"/>
      <c r="Q163" s="18"/>
      <c r="R163" s="18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7"/>
      <c r="AP163" s="37"/>
      <c r="AQ163" s="2"/>
      <c r="AR163" s="12"/>
      <c r="AS163" s="2"/>
      <c r="AT163" s="2"/>
      <c r="AU163" s="2"/>
      <c r="AV163" s="2"/>
    </row>
    <row r="164" spans="1:48" ht="5.25" hidden="1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idden="1" x14ac:dyDescent="0.2">
      <c r="A165" s="40"/>
      <c r="B165" s="40"/>
      <c r="C165" s="2"/>
      <c r="D165" s="41"/>
      <c r="E165" s="41"/>
      <c r="F165" s="41"/>
      <c r="G165" s="41"/>
      <c r="H165" s="41"/>
      <c r="I165" s="41"/>
      <c r="J165" s="41"/>
      <c r="K165" s="2"/>
      <c r="L165" s="42"/>
      <c r="M165" s="42"/>
      <c r="N165" s="2"/>
      <c r="O165" s="17"/>
      <c r="P165" s="17"/>
      <c r="Q165" s="18"/>
      <c r="R165" s="18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37"/>
      <c r="AP165" s="37"/>
      <c r="AQ165" s="2"/>
      <c r="AR165" s="12"/>
      <c r="AS165" s="2"/>
      <c r="AT165" s="2"/>
      <c r="AU165" s="2"/>
      <c r="AV165" s="2"/>
    </row>
    <row r="166" spans="1:48" ht="3.75" hidden="1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idden="1" x14ac:dyDescent="0.2">
      <c r="A167" s="40"/>
      <c r="B167" s="40"/>
      <c r="C167" s="2"/>
      <c r="D167" s="41"/>
      <c r="E167" s="41"/>
      <c r="F167" s="41"/>
      <c r="G167" s="41"/>
      <c r="H167" s="41"/>
      <c r="I167" s="41"/>
      <c r="J167" s="41"/>
      <c r="K167" s="2"/>
      <c r="L167" s="42"/>
      <c r="M167" s="42"/>
      <c r="N167" s="2"/>
      <c r="O167" s="17"/>
      <c r="P167" s="17"/>
      <c r="Q167" s="18"/>
      <c r="R167" s="18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37"/>
      <c r="AP167" s="37"/>
      <c r="AQ167" s="2"/>
      <c r="AR167" s="12"/>
      <c r="AS167" s="2"/>
      <c r="AT167" s="2"/>
      <c r="AU167" s="2"/>
      <c r="AV167" s="2"/>
    </row>
    <row r="168" spans="1:48" ht="4.5" hidden="1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idden="1" x14ac:dyDescent="0.2">
      <c r="A169" s="40"/>
      <c r="B169" s="40"/>
      <c r="C169" s="2"/>
      <c r="D169" s="41"/>
      <c r="E169" s="41"/>
      <c r="F169" s="41"/>
      <c r="G169" s="41"/>
      <c r="H169" s="41"/>
      <c r="I169" s="41"/>
      <c r="J169" s="41"/>
      <c r="K169" s="2"/>
      <c r="L169" s="42"/>
      <c r="M169" s="42"/>
      <c r="N169" s="2"/>
      <c r="O169" s="17"/>
      <c r="P169" s="17"/>
      <c r="Q169" s="18"/>
      <c r="R169" s="18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37"/>
      <c r="AP169" s="37"/>
      <c r="AQ169" s="2"/>
      <c r="AR169" s="12"/>
      <c r="AS169" s="2"/>
      <c r="AT169" s="2"/>
      <c r="AU169" s="2"/>
      <c r="AV169" s="2"/>
    </row>
    <row r="170" spans="1:48" ht="3.75" hidden="1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idden="1" x14ac:dyDescent="0.2">
      <c r="A171" s="40"/>
      <c r="B171" s="40"/>
      <c r="C171" s="2"/>
      <c r="D171" s="41"/>
      <c r="E171" s="41"/>
      <c r="F171" s="41"/>
      <c r="G171" s="41"/>
      <c r="H171" s="41"/>
      <c r="I171" s="41"/>
      <c r="J171" s="41"/>
      <c r="K171" s="2"/>
      <c r="L171" s="42"/>
      <c r="M171" s="42"/>
      <c r="N171" s="2"/>
      <c r="O171" s="17"/>
      <c r="P171" s="17"/>
      <c r="Q171" s="18"/>
      <c r="R171" s="18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37"/>
      <c r="AP171" s="37"/>
      <c r="AQ171" s="2"/>
      <c r="AR171" s="12"/>
      <c r="AS171" s="2"/>
      <c r="AT171" s="2"/>
      <c r="AU171" s="2"/>
      <c r="AV171" s="2"/>
    </row>
    <row r="172" spans="1:48" ht="4.5" hidden="1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idden="1" x14ac:dyDescent="0.2">
      <c r="A173" s="40"/>
      <c r="B173" s="40"/>
      <c r="C173" s="2"/>
      <c r="D173" s="41"/>
      <c r="E173" s="41"/>
      <c r="F173" s="41"/>
      <c r="G173" s="41"/>
      <c r="H173" s="41"/>
      <c r="I173" s="41"/>
      <c r="J173" s="41"/>
      <c r="K173" s="2"/>
      <c r="L173" s="42"/>
      <c r="M173" s="42"/>
      <c r="N173" s="2"/>
      <c r="O173" s="17"/>
      <c r="P173" s="17"/>
      <c r="Q173" s="18"/>
      <c r="R173" s="18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37"/>
      <c r="AP173" s="37"/>
      <c r="AQ173" s="2"/>
      <c r="AR173" s="12"/>
      <c r="AS173" s="2"/>
      <c r="AT173" s="2"/>
      <c r="AU173" s="2"/>
      <c r="AV173" s="2"/>
    </row>
    <row r="174" spans="1:48" ht="3.75" hidden="1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idden="1" x14ac:dyDescent="0.2">
      <c r="A175" s="40"/>
      <c r="B175" s="40"/>
      <c r="C175" s="2"/>
      <c r="D175" s="41"/>
      <c r="E175" s="41"/>
      <c r="F175" s="41"/>
      <c r="G175" s="41"/>
      <c r="H175" s="41"/>
      <c r="I175" s="41"/>
      <c r="J175" s="41"/>
      <c r="K175" s="2"/>
      <c r="L175" s="42"/>
      <c r="M175" s="42"/>
      <c r="N175" s="2"/>
      <c r="O175" s="17"/>
      <c r="P175" s="17"/>
      <c r="Q175" s="18"/>
      <c r="R175" s="18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37"/>
      <c r="AP175" s="37"/>
      <c r="AQ175" s="2"/>
      <c r="AR175" s="12"/>
      <c r="AS175" s="2"/>
      <c r="AT175" s="2"/>
      <c r="AU175" s="2"/>
      <c r="AV175" s="2"/>
    </row>
    <row r="176" spans="1:48" ht="3.75" hidden="1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idden="1" x14ac:dyDescent="0.2">
      <c r="A177" s="40"/>
      <c r="B177" s="40"/>
      <c r="C177" s="2"/>
      <c r="D177" s="41"/>
      <c r="E177" s="41"/>
      <c r="F177" s="41"/>
      <c r="G177" s="41"/>
      <c r="H177" s="41"/>
      <c r="I177" s="41"/>
      <c r="J177" s="41"/>
      <c r="K177" s="2"/>
      <c r="L177" s="42"/>
      <c r="M177" s="42"/>
      <c r="N177" s="2"/>
      <c r="O177" s="17"/>
      <c r="P177" s="17"/>
      <c r="Q177" s="18"/>
      <c r="R177" s="18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37"/>
      <c r="AP177" s="37"/>
      <c r="AQ177" s="2"/>
      <c r="AR177" s="12"/>
      <c r="AS177" s="2"/>
      <c r="AT177" s="2"/>
      <c r="AU177" s="2"/>
      <c r="AV177" s="2"/>
    </row>
    <row r="178" spans="1:48" ht="3.75" hidden="1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idden="1" x14ac:dyDescent="0.2">
      <c r="A179" s="40"/>
      <c r="B179" s="40"/>
      <c r="C179" s="2"/>
      <c r="D179" s="41"/>
      <c r="E179" s="41"/>
      <c r="F179" s="41"/>
      <c r="G179" s="41"/>
      <c r="H179" s="41"/>
      <c r="I179" s="41"/>
      <c r="J179" s="41"/>
      <c r="K179" s="2"/>
      <c r="L179" s="42"/>
      <c r="M179" s="42"/>
      <c r="N179" s="2"/>
      <c r="O179" s="17"/>
      <c r="P179" s="17"/>
      <c r="Q179" s="18"/>
      <c r="R179" s="18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37"/>
      <c r="AP179" s="37"/>
      <c r="AQ179" s="2"/>
      <c r="AR179" s="12"/>
      <c r="AS179" s="2"/>
      <c r="AT179" s="2"/>
      <c r="AU179" s="2"/>
      <c r="AV179" s="2"/>
    </row>
    <row r="180" spans="1:48" ht="5.25" hidden="1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idden="1" x14ac:dyDescent="0.2">
      <c r="A181" s="40"/>
      <c r="B181" s="40"/>
      <c r="C181" s="2"/>
      <c r="D181" s="41"/>
      <c r="E181" s="41"/>
      <c r="F181" s="41"/>
      <c r="G181" s="41"/>
      <c r="H181" s="41"/>
      <c r="I181" s="41"/>
      <c r="J181" s="41"/>
      <c r="K181" s="2"/>
      <c r="L181" s="42"/>
      <c r="M181" s="42"/>
      <c r="N181" s="2"/>
      <c r="O181" s="17"/>
      <c r="P181" s="17"/>
      <c r="Q181" s="18"/>
      <c r="R181" s="18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37"/>
      <c r="AP181" s="37"/>
      <c r="AQ181" s="2"/>
      <c r="AR181" s="12"/>
      <c r="AS181" s="2"/>
      <c r="AT181" s="2"/>
      <c r="AU181" s="2"/>
      <c r="AV181" s="2"/>
    </row>
    <row r="182" spans="1:48" ht="4.5" hidden="1" customHeight="1" x14ac:dyDescent="0.2">
      <c r="A182" s="14"/>
      <c r="B182" s="14"/>
      <c r="C182" s="2"/>
      <c r="D182" s="15"/>
      <c r="E182" s="15"/>
      <c r="F182" s="15"/>
      <c r="G182" s="15"/>
      <c r="H182" s="15"/>
      <c r="I182" s="15"/>
      <c r="J182" s="15"/>
      <c r="K182" s="2"/>
      <c r="L182" s="16"/>
      <c r="M182" s="16"/>
      <c r="N182" s="2"/>
      <c r="O182" s="17"/>
      <c r="P182" s="17"/>
      <c r="Q182" s="18"/>
      <c r="R182" s="18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19"/>
      <c r="AP182" s="19"/>
      <c r="AQ182" s="2"/>
      <c r="AR182" s="12"/>
      <c r="AS182" s="2"/>
      <c r="AT182" s="2"/>
      <c r="AU182" s="2"/>
      <c r="AV182" s="2"/>
    </row>
    <row r="183" spans="1:48" hidden="1" x14ac:dyDescent="0.2">
      <c r="A183" s="40"/>
      <c r="B183" s="40"/>
      <c r="C183" s="2"/>
      <c r="D183" s="41"/>
      <c r="E183" s="41"/>
      <c r="F183" s="41"/>
      <c r="G183" s="41"/>
      <c r="H183" s="41"/>
      <c r="I183" s="41"/>
      <c r="J183" s="41"/>
      <c r="K183" s="2"/>
      <c r="L183" s="42"/>
      <c r="M183" s="42"/>
      <c r="N183" s="2"/>
      <c r="O183" s="17"/>
      <c r="P183" s="17"/>
      <c r="Q183" s="18"/>
      <c r="R183" s="18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37"/>
      <c r="AP183" s="37"/>
      <c r="AQ183" s="2"/>
      <c r="AR183" s="12"/>
      <c r="AS183" s="2"/>
      <c r="AT183" s="2"/>
      <c r="AU183" s="2"/>
      <c r="AV183" s="2"/>
    </row>
    <row r="184" spans="1:48" ht="3.75" hidden="1" customHeight="1" x14ac:dyDescent="0.2">
      <c r="A184" s="14"/>
      <c r="B184" s="14"/>
      <c r="C184" s="2"/>
      <c r="D184" s="15"/>
      <c r="E184" s="15"/>
      <c r="F184" s="15"/>
      <c r="G184" s="15"/>
      <c r="H184" s="15"/>
      <c r="I184" s="15"/>
      <c r="J184" s="15"/>
      <c r="K184" s="2"/>
      <c r="L184" s="16"/>
      <c r="M184" s="16"/>
      <c r="N184" s="2"/>
      <c r="O184" s="17"/>
      <c r="P184" s="17"/>
      <c r="Q184" s="18"/>
      <c r="R184" s="18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9"/>
      <c r="AP184" s="19"/>
      <c r="AQ184" s="2"/>
      <c r="AR184" s="12"/>
      <c r="AS184" s="2"/>
      <c r="AT184" s="2"/>
      <c r="AU184" s="2"/>
      <c r="AV184" s="2"/>
    </row>
    <row r="185" spans="1:48" hidden="1" x14ac:dyDescent="0.2">
      <c r="A185" s="40"/>
      <c r="B185" s="40"/>
      <c r="C185" s="2"/>
      <c r="D185" s="41"/>
      <c r="E185" s="41"/>
      <c r="F185" s="41"/>
      <c r="G185" s="41"/>
      <c r="H185" s="41"/>
      <c r="I185" s="41"/>
      <c r="J185" s="41"/>
      <c r="K185" s="2"/>
      <c r="L185" s="42"/>
      <c r="M185" s="42"/>
      <c r="N185" s="2"/>
      <c r="O185" s="17"/>
      <c r="P185" s="17"/>
      <c r="Q185" s="18"/>
      <c r="R185" s="18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37"/>
      <c r="AP185" s="37"/>
      <c r="AQ185" s="2"/>
      <c r="AR185" s="12"/>
      <c r="AS185" s="2"/>
      <c r="AT185" s="2"/>
      <c r="AU185" s="2"/>
      <c r="AV185" s="2"/>
    </row>
    <row r="186" spans="1:48" ht="3.75" hidden="1" customHeight="1" x14ac:dyDescent="0.2">
      <c r="A186" s="14"/>
      <c r="B186" s="14"/>
      <c r="C186" s="2"/>
      <c r="D186" s="15"/>
      <c r="E186" s="15"/>
      <c r="F186" s="15"/>
      <c r="G186" s="15"/>
      <c r="H186" s="15"/>
      <c r="I186" s="15"/>
      <c r="J186" s="15"/>
      <c r="K186" s="2"/>
      <c r="L186" s="16"/>
      <c r="M186" s="16"/>
      <c r="N186" s="2"/>
      <c r="O186" s="17"/>
      <c r="P186" s="17"/>
      <c r="Q186" s="18"/>
      <c r="R186" s="18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19"/>
      <c r="AP186" s="19"/>
      <c r="AQ186" s="2"/>
      <c r="AR186" s="12"/>
      <c r="AS186" s="2"/>
      <c r="AT186" s="2"/>
      <c r="AU186" s="2"/>
      <c r="AV186" s="2"/>
    </row>
    <row r="187" spans="1:48" hidden="1" x14ac:dyDescent="0.2">
      <c r="A187" s="40"/>
      <c r="B187" s="40"/>
      <c r="C187" s="2"/>
      <c r="D187" s="41"/>
      <c r="E187" s="41"/>
      <c r="F187" s="41"/>
      <c r="G187" s="41"/>
      <c r="H187" s="41"/>
      <c r="I187" s="41"/>
      <c r="J187" s="41"/>
      <c r="K187" s="2"/>
      <c r="L187" s="42"/>
      <c r="M187" s="42"/>
      <c r="N187" s="2"/>
      <c r="O187" s="17"/>
      <c r="P187" s="17"/>
      <c r="Q187" s="18"/>
      <c r="R187" s="18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37"/>
      <c r="AP187" s="37"/>
      <c r="AQ187" s="2"/>
      <c r="AR187" s="12"/>
      <c r="AS187" s="2"/>
      <c r="AT187" s="2"/>
      <c r="AU187" s="2"/>
      <c r="AV187" s="2"/>
    </row>
    <row r="188" spans="1:48" ht="3.75" hidden="1" customHeight="1" x14ac:dyDescent="0.2">
      <c r="A188" s="14"/>
      <c r="B188" s="14"/>
      <c r="C188" s="2"/>
      <c r="D188" s="15"/>
      <c r="E188" s="15"/>
      <c r="F188" s="15"/>
      <c r="G188" s="15"/>
      <c r="H188" s="15"/>
      <c r="I188" s="15"/>
      <c r="J188" s="15"/>
      <c r="K188" s="2"/>
      <c r="L188" s="16"/>
      <c r="M188" s="16"/>
      <c r="N188" s="2"/>
      <c r="O188" s="17"/>
      <c r="P188" s="17"/>
      <c r="Q188" s="18"/>
      <c r="R188" s="18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19"/>
      <c r="AP188" s="19"/>
      <c r="AQ188" s="2"/>
      <c r="AR188" s="12"/>
      <c r="AS188" s="2"/>
      <c r="AT188" s="2"/>
      <c r="AU188" s="2"/>
      <c r="AV188" s="2"/>
    </row>
    <row r="189" spans="1:48" hidden="1" x14ac:dyDescent="0.2">
      <c r="A189" s="40"/>
      <c r="B189" s="40"/>
      <c r="C189" s="2"/>
      <c r="D189" s="41"/>
      <c r="E189" s="41"/>
      <c r="F189" s="41"/>
      <c r="G189" s="41"/>
      <c r="H189" s="41"/>
      <c r="I189" s="41"/>
      <c r="J189" s="41"/>
      <c r="K189" s="2"/>
      <c r="L189" s="42"/>
      <c r="M189" s="42"/>
      <c r="N189" s="2"/>
      <c r="O189" s="17"/>
      <c r="P189" s="17"/>
      <c r="Q189" s="18"/>
      <c r="R189" s="18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37"/>
      <c r="AP189" s="37"/>
      <c r="AQ189" s="2"/>
      <c r="AR189" s="12"/>
      <c r="AS189" s="2"/>
      <c r="AT189" s="2"/>
      <c r="AU189" s="2"/>
      <c r="AV189" s="2"/>
    </row>
    <row r="190" spans="1:48" ht="13.5" hidden="1" customHeight="1" x14ac:dyDescent="0.2">
      <c r="A190" s="14"/>
      <c r="B190" s="14"/>
      <c r="C190" s="2"/>
      <c r="D190" s="15"/>
      <c r="E190" s="15"/>
      <c r="F190" s="15"/>
      <c r="G190" s="15"/>
      <c r="H190" s="15"/>
      <c r="I190" s="15"/>
      <c r="J190" s="15"/>
      <c r="K190" s="2"/>
      <c r="L190" s="16"/>
      <c r="M190" s="16"/>
      <c r="N190" s="2"/>
      <c r="O190" s="17"/>
      <c r="P190" s="17"/>
      <c r="Q190" s="18"/>
      <c r="R190" s="18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19"/>
      <c r="AP190" s="19"/>
      <c r="AQ190" s="2"/>
      <c r="AR190" s="12"/>
      <c r="AS190" s="2"/>
      <c r="AT190" s="2"/>
      <c r="AU190" s="2"/>
      <c r="AV190" s="2"/>
    </row>
    <row r="191" spans="1:48" x14ac:dyDescent="0.2">
      <c r="A191" s="36" t="s">
        <v>7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2"/>
      <c r="O191" s="17"/>
      <c r="P191" s="17"/>
      <c r="Q191" s="18"/>
      <c r="R191" s="18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37"/>
      <c r="AP191" s="37"/>
      <c r="AQ191" s="2"/>
      <c r="AR191" s="12"/>
      <c r="AS191" s="2"/>
      <c r="AT191" s="2"/>
      <c r="AU191" s="2"/>
      <c r="AV191" s="2"/>
    </row>
    <row r="192" spans="1:48" ht="5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x14ac:dyDescent="0.2">
      <c r="A193" s="27">
        <v>9262</v>
      </c>
      <c r="B193" s="28"/>
      <c r="D193" s="29" t="str">
        <f>VLOOKUP(A193,[2]leden!A$1:C$65536,2,FALSE)</f>
        <v>CLAEYS Hubert</v>
      </c>
      <c r="E193" s="30"/>
      <c r="F193" s="30"/>
      <c r="G193" s="30"/>
      <c r="H193" s="30"/>
      <c r="I193" s="30"/>
      <c r="J193" s="31"/>
      <c r="L193" s="32" t="str">
        <f>VLOOKUP(A193,[2]leden!A$1:C$65536,3,FALSE)</f>
        <v>ROY</v>
      </c>
      <c r="M193" s="33"/>
      <c r="O193" s="10" t="str">
        <f>VLOOKUP(A193,[2]leden!A$1:F$65536,6,FALSE)</f>
        <v>8°</v>
      </c>
      <c r="P193" s="10" t="e">
        <f>VLOOKUP(B193,[2]leden!A$1:D$65536,4,FALSE)</f>
        <v>#N/A</v>
      </c>
      <c r="Q193" s="10">
        <v>24</v>
      </c>
      <c r="R193" s="10">
        <v>28</v>
      </c>
      <c r="S193" s="10"/>
      <c r="T193" s="10">
        <v>29</v>
      </c>
      <c r="U193" s="10">
        <v>30</v>
      </c>
      <c r="V193" s="10"/>
      <c r="W193" s="10">
        <v>21</v>
      </c>
      <c r="X193" s="10">
        <v>19</v>
      </c>
      <c r="Y193" s="10"/>
      <c r="Z193" s="10">
        <v>22</v>
      </c>
      <c r="AA193" s="10">
        <v>30</v>
      </c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O193" s="34">
        <f>ROUNDDOWN(AU193/AV193,3)</f>
        <v>0.89700000000000002</v>
      </c>
      <c r="AP193" s="35"/>
      <c r="AR193" s="11" t="str">
        <f>IF(AO193&lt;2.2,"OG",IF(AND(AO193&gt;=2.2,AO193&lt;2.8),"MG",IF(AND(AO193&gt;=2.8,AO193&lt;3.6),"PR",IF(AND(AO193&gt;=3.6,AO193&lt;4.8),"DPR",IF(AND(AO193&gt;=4.8,AO193&lt;6.4),"DRPR")))))</f>
        <v>OG</v>
      </c>
      <c r="AU193">
        <f>SUM(Q193,T193,W193,Z193,AC193,AF193,AI193,AL193)</f>
        <v>96</v>
      </c>
      <c r="AV193">
        <f>SUM(R193,U193,X193,AA193,AD193,AG193,AJ193,AM193)</f>
        <v>107</v>
      </c>
    </row>
    <row r="194" spans="1:48" ht="4.5" customHeight="1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R194" s="11"/>
    </row>
    <row r="195" spans="1:48" x14ac:dyDescent="0.2">
      <c r="A195" s="27">
        <v>4119</v>
      </c>
      <c r="B195" s="28"/>
      <c r="D195" s="29" t="str">
        <f>VLOOKUP(A195,[2]leden!A$1:C$65536,2,FALSE)</f>
        <v>GEERLANDT José</v>
      </c>
      <c r="E195" s="30"/>
      <c r="F195" s="30"/>
      <c r="G195" s="30"/>
      <c r="H195" s="30"/>
      <c r="I195" s="30"/>
      <c r="J195" s="31"/>
      <c r="L195" s="32" t="str">
        <f>VLOOKUP(A195,[2]leden!A$1:C$65536,3,FALSE)</f>
        <v>OS</v>
      </c>
      <c r="M195" s="33"/>
      <c r="O195" s="10" t="str">
        <f>VLOOKUP(A195,[2]leden!A$1:F$65536,6,FALSE)</f>
        <v>8°</v>
      </c>
      <c r="P195" s="10" t="e">
        <f>VLOOKUP(B195,[2]leden!A$1:D$65536,4,FALSE)</f>
        <v>#N/A</v>
      </c>
      <c r="Q195" s="10">
        <v>23</v>
      </c>
      <c r="R195" s="10">
        <v>28</v>
      </c>
      <c r="S195" s="10"/>
      <c r="T195" s="10">
        <v>21</v>
      </c>
      <c r="U195" s="10">
        <v>21</v>
      </c>
      <c r="V195" s="10"/>
      <c r="W195" s="10">
        <v>26</v>
      </c>
      <c r="X195" s="10">
        <v>26</v>
      </c>
      <c r="Y195" s="10"/>
      <c r="Z195" s="10">
        <v>30</v>
      </c>
      <c r="AA195" s="10">
        <v>30</v>
      </c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O195" s="34">
        <f>ROUNDDOWN(AU195/AV195,3)</f>
        <v>0.95199999999999996</v>
      </c>
      <c r="AP195" s="35"/>
      <c r="AR195" s="11" t="str">
        <f>IF(AO195&lt;2.2,"OG",IF(AND(AO195&gt;=2.2,AO195&lt;2.8),"MG",IF(AND(AO195&gt;=2.8,AO195&lt;3.6),"PR",IF(AND(AO195&gt;=3.6,AO195&lt;4.8),"DPR",IF(AND(AO195&gt;=4.8,AO195&lt;6.4),"DRPR")))))</f>
        <v>OG</v>
      </c>
      <c r="AU195">
        <f>SUM(Q195,T195,W195,Z195,AC195,AF195,AI195,AL195)</f>
        <v>100</v>
      </c>
      <c r="AV195">
        <f>SUM(R195,U195,X195,AA195,AD195,AG195,AJ195,AM195)</f>
        <v>105</v>
      </c>
    </row>
    <row r="196" spans="1:48" ht="4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x14ac:dyDescent="0.2">
      <c r="A197" s="27">
        <v>7318</v>
      </c>
      <c r="B197" s="28"/>
      <c r="D197" s="29" t="str">
        <f>VLOOKUP(A197,[2]leden!A$1:C$65536,2,FALSE)</f>
        <v>CARDON Eric</v>
      </c>
      <c r="E197" s="30"/>
      <c r="F197" s="30"/>
      <c r="G197" s="30"/>
      <c r="H197" s="30"/>
      <c r="I197" s="30"/>
      <c r="J197" s="31"/>
      <c r="L197" s="32" t="str">
        <f>VLOOKUP(A197,[2]leden!A$1:C$65536,3,FALSE)</f>
        <v>KBCAW</v>
      </c>
      <c r="M197" s="33"/>
      <c r="O197" s="10" t="str">
        <f>VLOOKUP(A197,[2]leden!A$1:F$65536,6,FALSE)</f>
        <v>7°</v>
      </c>
      <c r="P197" s="10" t="e">
        <f>VLOOKUP(B197,[2]leden!A$1:D$65536,4,FALSE)</f>
        <v>#N/A</v>
      </c>
      <c r="Q197" s="10">
        <v>40</v>
      </c>
      <c r="R197" s="10">
        <v>28</v>
      </c>
      <c r="S197" s="10"/>
      <c r="T197" s="10">
        <v>35</v>
      </c>
      <c r="U197" s="10">
        <v>33</v>
      </c>
      <c r="V197" s="10"/>
      <c r="W197" s="10">
        <v>35</v>
      </c>
      <c r="X197" s="10">
        <v>22</v>
      </c>
      <c r="Y197" s="10"/>
      <c r="Z197" s="10">
        <v>27</v>
      </c>
      <c r="AA197" s="10">
        <v>28</v>
      </c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O197" s="34">
        <f>ROUNDDOWN(AU197/AV197,3)</f>
        <v>1.234</v>
      </c>
      <c r="AP197" s="35"/>
      <c r="AR197" s="11" t="str">
        <f>IF(AO197&lt;2.2,"OG",IF(AND(AO197&gt;=2.2,AO197&lt;2.8),"MG",IF(AND(AO197&gt;=2.8,AO197&lt;3.6),"PR",IF(AND(AO197&gt;=3.6,AO197&lt;4.8),"DPR",IF(AND(AO197&gt;=4.8,AO197&lt;6.4),"DRPR")))))</f>
        <v>OG</v>
      </c>
      <c r="AU197">
        <f>SUM(Q197,T197,W197,Z197,AC197,AF197,AI197,AL197)</f>
        <v>137</v>
      </c>
      <c r="AV197">
        <f>SUM(R197,U197,X197,AA197,AD197,AG197,AJ197,AM197)</f>
        <v>111</v>
      </c>
    </row>
    <row r="198" spans="1:48" ht="4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x14ac:dyDescent="0.2">
      <c r="A199" s="27">
        <v>8063</v>
      </c>
      <c r="B199" s="28"/>
      <c r="D199" s="29" t="str">
        <f>VLOOKUP(A199,[2]leden!A$1:C$65536,2,FALSE)</f>
        <v>COPPENS Christiaan</v>
      </c>
      <c r="E199" s="30"/>
      <c r="F199" s="30"/>
      <c r="G199" s="30"/>
      <c r="H199" s="30"/>
      <c r="I199" s="30"/>
      <c r="J199" s="31"/>
      <c r="L199" s="32" t="str">
        <f>VLOOKUP(A199,[2]leden!A$1:C$65536,3,FALSE)</f>
        <v>EWH</v>
      </c>
      <c r="M199" s="33"/>
      <c r="O199" s="10" t="str">
        <f>VLOOKUP(A199,[2]leden!A$1:F$65536,6,FALSE)</f>
        <v>6°</v>
      </c>
      <c r="P199" s="10" t="e">
        <f>VLOOKUP(B199,[2]leden!A$1:D$65536,4,FALSE)</f>
        <v>#N/A</v>
      </c>
      <c r="Q199" s="10">
        <v>41</v>
      </c>
      <c r="R199" s="10">
        <v>24</v>
      </c>
      <c r="S199" s="10"/>
      <c r="T199" s="10">
        <v>63</v>
      </c>
      <c r="U199" s="10">
        <v>30</v>
      </c>
      <c r="V199" s="10"/>
      <c r="W199" s="10">
        <v>57</v>
      </c>
      <c r="X199" s="10">
        <v>25</v>
      </c>
      <c r="Y199" s="10"/>
      <c r="Z199" s="10">
        <v>41</v>
      </c>
      <c r="AA199" s="10">
        <v>23</v>
      </c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O199" s="34">
        <f>ROUNDDOWN(AU199/AV199,3)</f>
        <v>1.98</v>
      </c>
      <c r="AP199" s="35"/>
      <c r="AR199" s="11" t="str">
        <f>IF(AO199&lt;2.8,"OG",IF(AND(AO199&gt;=2.8,AO199&lt;3.6),"MG",IF(AND(AO199&gt;=3.6,AO199&lt;4.8),"PR",IF(AND(AO199&gt;=4.8,AO199&lt;6.4),"DPR",IF(AND(AO199&gt;=6.4,AO199&lt;10.7),"DRPR")))))</f>
        <v>OG</v>
      </c>
      <c r="AU199">
        <f>SUM(Q199,T199,W199,Z199,AC199,AF199,AI199,AL199)</f>
        <v>202</v>
      </c>
      <c r="AV199">
        <f>SUM(R199,U199,X199,AA199,AD199,AG199,AJ199,AM199)</f>
        <v>102</v>
      </c>
    </row>
    <row r="200" spans="1:48" ht="3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x14ac:dyDescent="0.2">
      <c r="A201" s="27">
        <v>8513</v>
      </c>
      <c r="B201" s="28"/>
      <c r="D201" s="29" t="str">
        <f>VLOOKUP(A201,[2]leden!A$1:C$65536,2,FALSE)</f>
        <v>DECOCK Johan</v>
      </c>
      <c r="E201" s="30"/>
      <c r="F201" s="30"/>
      <c r="G201" s="30"/>
      <c r="H201" s="30"/>
      <c r="I201" s="30"/>
      <c r="J201" s="31"/>
      <c r="L201" s="32" t="str">
        <f>VLOOKUP(A201,[2]leden!A$1:C$65536,3,FALSE)</f>
        <v>K.GHOK</v>
      </c>
      <c r="M201" s="33"/>
      <c r="O201" s="10" t="s">
        <v>26</v>
      </c>
      <c r="P201" s="10" t="e">
        <f>VLOOKUP(B201,[2]leden!A$1:D$65536,4,FALSE)</f>
        <v>#N/A</v>
      </c>
      <c r="Q201" s="10">
        <v>30</v>
      </c>
      <c r="R201" s="10">
        <v>21</v>
      </c>
      <c r="S201" s="10"/>
      <c r="T201" s="10">
        <v>46</v>
      </c>
      <c r="U201" s="10">
        <v>22</v>
      </c>
      <c r="V201" s="10"/>
      <c r="W201" s="10">
        <v>33</v>
      </c>
      <c r="X201" s="10">
        <v>22</v>
      </c>
      <c r="Y201" s="10"/>
      <c r="Z201" s="10">
        <v>42</v>
      </c>
      <c r="AA201" s="10">
        <v>24</v>
      </c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O201" s="34">
        <f>ROUNDDOWN(AU201/AV201,3)</f>
        <v>1.696</v>
      </c>
      <c r="AP201" s="35"/>
      <c r="AR201" s="11" t="str">
        <f>IF(AO201&lt;3.6,"OG",IF(AND(AO201&gt;=3.6,AO201&lt;4.8),"MG",IF(AND(AO201&gt;=4.8,AO201&lt;6.4),"PR",IF(AND(AO201&gt;=6.4,AO201&lt;10.7),"DPR",IF(AND(AO201&gt;=10.7,AO201&lt;20),"DRPR")))))</f>
        <v>OG</v>
      </c>
      <c r="AU201">
        <f>SUM(Q201,T201,W201,Z201,AC201,AF201,AI201,AL201)</f>
        <v>151</v>
      </c>
      <c r="AV201">
        <f>SUM(R201,U201,X201,AA201,AD201,AG201,AJ201,AM201)</f>
        <v>89</v>
      </c>
    </row>
    <row r="202" spans="1:48" ht="3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x14ac:dyDescent="0.2">
      <c r="A203" s="27">
        <v>9420</v>
      </c>
      <c r="B203" s="28"/>
      <c r="D203" s="29" t="str">
        <f>VLOOKUP(A203,[2]leden!A$1:C$65536,2,FALSE)</f>
        <v>Caudron Bjorn</v>
      </c>
      <c r="E203" s="30"/>
      <c r="F203" s="30"/>
      <c r="G203" s="30"/>
      <c r="H203" s="30"/>
      <c r="I203" s="30"/>
      <c r="J203" s="31"/>
      <c r="L203" s="32" t="str">
        <f>VLOOKUP(A203,[2]leden!A$1:C$65536,3,FALSE)</f>
        <v>ED</v>
      </c>
      <c r="M203" s="33"/>
      <c r="O203" s="10" t="s">
        <v>8</v>
      </c>
      <c r="P203" s="10" t="e">
        <f>VLOOKUP(B203,[2]leden!A$1:D$65536,4,FALSE)</f>
        <v>#N/A</v>
      </c>
      <c r="Q203" s="10">
        <v>52</v>
      </c>
      <c r="R203" s="10">
        <v>33</v>
      </c>
      <c r="S203" s="10"/>
      <c r="T203" s="10">
        <v>25</v>
      </c>
      <c r="U203" s="10">
        <v>24</v>
      </c>
      <c r="V203" s="10"/>
      <c r="W203" s="10">
        <v>53</v>
      </c>
      <c r="X203" s="10">
        <v>23</v>
      </c>
      <c r="Y203" s="10"/>
      <c r="Z203" s="10">
        <v>70</v>
      </c>
      <c r="AA203" s="10">
        <v>27</v>
      </c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O203" s="34">
        <f>ROUNDDOWN(AU203/AV203,3)</f>
        <v>1.869</v>
      </c>
      <c r="AP203" s="35"/>
      <c r="AR203" s="11" t="str">
        <f>IF(AO203&lt;3.6,"OG",IF(AND(AO203&gt;=3.6,AO203&lt;4.8),"MG",IF(AND(AO203&gt;=4.8,AO203&lt;6.4),"PR",IF(AND(AO203&gt;=6.4,AO203&lt;10.7),"DPR",IF(AND(AO203&gt;=10.7,AO203&lt;20),"DRPR")))))</f>
        <v>OG</v>
      </c>
      <c r="AU203">
        <f>SUM(Q203,T203,W203,Z203,AC203,AF203,AI203,AL203)</f>
        <v>200</v>
      </c>
      <c r="AV203">
        <f>SUM(R203,U203,X203,AA203,AD203,AG203,AJ203,AM203)</f>
        <v>107</v>
      </c>
    </row>
    <row r="204" spans="1:48" ht="3.75" customHeight="1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R204" s="11"/>
    </row>
    <row r="205" spans="1:48" x14ac:dyDescent="0.2">
      <c r="A205" s="27">
        <v>9429</v>
      </c>
      <c r="B205" s="28"/>
      <c r="D205" s="29" t="str">
        <f>VLOOKUP(A205,[2]leden!A$1:C$65536,2,FALSE)</f>
        <v>HERREMAN Luc</v>
      </c>
      <c r="E205" s="30"/>
      <c r="F205" s="30"/>
      <c r="G205" s="30"/>
      <c r="H205" s="30"/>
      <c r="I205" s="30"/>
      <c r="J205" s="31"/>
      <c r="L205" s="32" t="str">
        <f>VLOOKUP(A205,[2]leden!A$1:C$65536,3,FALSE)</f>
        <v xml:space="preserve">K&amp;V </v>
      </c>
      <c r="M205" s="33"/>
      <c r="O205" s="10" t="str">
        <f>VLOOKUP(A205,[2]leden!A$1:F$65536,6,FALSE)</f>
        <v>5°</v>
      </c>
      <c r="P205" s="10" t="e">
        <f>VLOOKUP(B205,[2]leden!A$1:D$65536,4,FALSE)</f>
        <v>#N/A</v>
      </c>
      <c r="Q205" s="10">
        <v>70</v>
      </c>
      <c r="R205" s="10">
        <v>24</v>
      </c>
      <c r="S205" s="10"/>
      <c r="T205" s="10">
        <v>70</v>
      </c>
      <c r="U205" s="10">
        <v>33</v>
      </c>
      <c r="V205" s="10"/>
      <c r="W205" s="10">
        <v>70</v>
      </c>
      <c r="X205" s="10">
        <v>23</v>
      </c>
      <c r="Y205" s="10"/>
      <c r="Z205" s="10">
        <v>51</v>
      </c>
      <c r="AA205" s="10">
        <v>24</v>
      </c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O205" s="34">
        <f>ROUNDDOWN(AU205/AV205,3)</f>
        <v>2.5089999999999999</v>
      </c>
      <c r="AP205" s="35"/>
      <c r="AR205" s="11" t="str">
        <f>IF(AO205&lt;3.6,"OG",IF(AND(AO205&gt;=3.6,AO205&lt;4.8),"MG",IF(AND(AO205&gt;=4.8,AO205&lt;6.4),"PR",IF(AND(AO205&gt;=6.4,AO205&lt;10.7),"DPR",IF(AND(AO205&gt;=10.7,AO205&lt;20),"DRPR")))))</f>
        <v>OG</v>
      </c>
      <c r="AU205">
        <f>SUM(Q205,T205,W205,Z205,AC205,AF205,AI205,AL205)</f>
        <v>261</v>
      </c>
      <c r="AV205">
        <f>SUM(R205,U205,X205,AA205,AD205,AG205,AJ205,AM205)</f>
        <v>104</v>
      </c>
    </row>
    <row r="206" spans="1:48" ht="3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x14ac:dyDescent="0.2">
      <c r="A207" s="27">
        <v>8125</v>
      </c>
      <c r="B207" s="28"/>
      <c r="D207" s="29" t="str">
        <f>VLOOKUP(A207,[2]leden!A$1:C$65536,2,FALSE)</f>
        <v>LANDRIEU Jan</v>
      </c>
      <c r="E207" s="30"/>
      <c r="F207" s="30"/>
      <c r="G207" s="30"/>
      <c r="H207" s="30"/>
      <c r="I207" s="30"/>
      <c r="J207" s="31"/>
      <c r="L207" s="32" t="str">
        <f>VLOOKUP(A207,[2]leden!A$1:C$65536,3,FALSE)</f>
        <v>ROY</v>
      </c>
      <c r="M207" s="33"/>
      <c r="O207" s="10" t="str">
        <f>VLOOKUP(A207,[2]leden!A$1:F$65536,6,FALSE)</f>
        <v>5°</v>
      </c>
      <c r="P207" s="10" t="e">
        <f>VLOOKUP(B208,[2]leden!A$1:D$65536,4,FALSE)</f>
        <v>#N/A</v>
      </c>
      <c r="Q207" s="10">
        <v>70</v>
      </c>
      <c r="R207" s="10">
        <v>27</v>
      </c>
      <c r="S207" s="10"/>
      <c r="T207" s="10">
        <v>70</v>
      </c>
      <c r="U207" s="10">
        <v>23</v>
      </c>
      <c r="V207" s="10"/>
      <c r="W207" s="10">
        <v>69</v>
      </c>
      <c r="X207" s="10">
        <v>34</v>
      </c>
      <c r="Y207" s="10"/>
      <c r="Z207" s="10">
        <v>60</v>
      </c>
      <c r="AA207" s="10">
        <v>20</v>
      </c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O207" s="34">
        <f>ROUNDDOWN(AU207/AV207,3)</f>
        <v>2.5859999999999999</v>
      </c>
      <c r="AP207" s="35"/>
      <c r="AR207" s="11" t="str">
        <f>IF(AO207&lt;6.4,"OG",IF(AND(AO207&gt;=6.4,AO207&lt;10.7),"MG",IF(AND(AO207&gt;=10.7,AO207&lt;20),"PR",IF(AO207&gt;=20,"DPR"))))</f>
        <v>OG</v>
      </c>
      <c r="AU207">
        <f>SUM(Q207,T207,W207,Z207,AC207,AF207,AI207,AL207)</f>
        <v>269</v>
      </c>
      <c r="AV207">
        <f>SUM(R207,U207,X207,AA207,AD207,AG207,AJ207,AM207)</f>
        <v>104</v>
      </c>
    </row>
    <row r="208" spans="1:48" ht="4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x14ac:dyDescent="0.2">
      <c r="A209" s="27">
        <v>1056</v>
      </c>
      <c r="B209" s="28"/>
      <c r="D209" s="29" t="str">
        <f>VLOOKUP(A209,[2]leden!A$1:C$65536,2,FALSE)</f>
        <v>SANTY Eric</v>
      </c>
      <c r="E209" s="30"/>
      <c r="F209" s="30"/>
      <c r="G209" s="30"/>
      <c r="H209" s="30"/>
      <c r="I209" s="30"/>
      <c r="J209" s="31"/>
      <c r="L209" s="32" t="str">
        <f>VLOOKUP(A209,[2]leden!A$1:C$65536,3,FALSE)</f>
        <v>K.GHOK</v>
      </c>
      <c r="M209" s="33"/>
      <c r="O209" s="10" t="s">
        <v>8</v>
      </c>
      <c r="P209" s="10" t="e">
        <f>VLOOKUP(B210,[2]leden!A$1:D$65536,4,FALSE)</f>
        <v>#N/A</v>
      </c>
      <c r="Q209" s="10">
        <v>68</v>
      </c>
      <c r="R209" s="10">
        <v>23</v>
      </c>
      <c r="S209" s="10"/>
      <c r="T209" s="10">
        <v>62</v>
      </c>
      <c r="U209" s="10">
        <v>23</v>
      </c>
      <c r="V209" s="10"/>
      <c r="W209" s="10">
        <v>17</v>
      </c>
      <c r="X209" s="10">
        <v>16</v>
      </c>
      <c r="Y209" s="10"/>
      <c r="Z209" s="10">
        <v>44</v>
      </c>
      <c r="AA209" s="10">
        <v>22</v>
      </c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O209" s="34">
        <f>ROUNDDOWN(AU209/AV209,3)</f>
        <v>2.2730000000000001</v>
      </c>
      <c r="AP209" s="35"/>
      <c r="AR209" s="11" t="str">
        <f>IF(AO209&lt;6.4,"OG",IF(AND(AO209&gt;=6.4,AO209&lt;10.7),"MG",IF(AND(AO209&gt;=10.7,AO209&lt;20),"PR",IF(AO209&gt;=20,"DPR"))))</f>
        <v>OG</v>
      </c>
      <c r="AU209">
        <f>SUM(Q209,T209,W209,Z209,AC209,AF209,AI209,AL209)</f>
        <v>191</v>
      </c>
      <c r="AV209">
        <f>SUM(R209,U209,X209,AA209,AD209,AG209,AJ209,AM209)</f>
        <v>84</v>
      </c>
    </row>
    <row r="210" spans="1:48" ht="4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12"/>
      <c r="AS210" s="2"/>
      <c r="AT210" s="2"/>
      <c r="AU210" s="2"/>
      <c r="AV210" s="2"/>
    </row>
    <row r="211" spans="1:48" x14ac:dyDescent="0.2">
      <c r="A211" s="27">
        <v>7698</v>
      </c>
      <c r="B211" s="28"/>
      <c r="D211" s="29" t="str">
        <f>VLOOKUP(A211,[2]leden!A$1:C$65536,2,FALSE)</f>
        <v>VAN FLETEREN Piet</v>
      </c>
      <c r="E211" s="30"/>
      <c r="F211" s="30"/>
      <c r="G211" s="30"/>
      <c r="H211" s="30"/>
      <c r="I211" s="30"/>
      <c r="J211" s="31"/>
      <c r="L211" s="32" t="str">
        <f>VLOOKUP(A211,[2]leden!A$1:C$65536,3,FALSE)</f>
        <v>KBCAW</v>
      </c>
      <c r="M211" s="33"/>
      <c r="O211" s="10" t="str">
        <f>VLOOKUP(A211,[2]leden!A$1:F$65536,6,FALSE)</f>
        <v>5°</v>
      </c>
      <c r="P211" s="10" t="e">
        <f>VLOOKUP(B212,[2]leden!A$1:D$65536,4,FALSE)</f>
        <v>#N/A</v>
      </c>
      <c r="Q211" s="10">
        <v>48</v>
      </c>
      <c r="R211" s="10">
        <v>20</v>
      </c>
      <c r="S211" s="10"/>
      <c r="T211" s="10">
        <v>61</v>
      </c>
      <c r="U211" s="10">
        <v>23</v>
      </c>
      <c r="V211" s="10"/>
      <c r="W211" s="10">
        <v>59</v>
      </c>
      <c r="X211" s="10">
        <v>20</v>
      </c>
      <c r="Y211" s="10"/>
      <c r="Z211" s="10">
        <v>70</v>
      </c>
      <c r="AA211" s="10">
        <v>34</v>
      </c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O211" s="34">
        <f>ROUNDDOWN(AU211/AV211,3)</f>
        <v>2.4529999999999998</v>
      </c>
      <c r="AP211" s="35"/>
      <c r="AR211" s="11" t="str">
        <f>IF(AO211&lt;6.4,"OG",IF(AND(AO211&gt;=6.4,AO211&lt;10.7),"MG",IF(AND(AO211&gt;=10.7,AO211&lt;20),"PR",IF(AO211&gt;=20,"DPR"))))</f>
        <v>OG</v>
      </c>
      <c r="AU211">
        <f>SUM(Q211,T211,W211,Z211,AC211,AF211,AI211,AL211)</f>
        <v>238</v>
      </c>
      <c r="AV211">
        <f>SUM(R211,U211,X211,AA211,AD211,AG211,AJ211,AM211)</f>
        <v>97</v>
      </c>
    </row>
    <row r="212" spans="1:48" ht="3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x14ac:dyDescent="0.2">
      <c r="A213" s="27">
        <v>1044</v>
      </c>
      <c r="B213" s="28"/>
      <c r="D213" s="29" t="str">
        <f>VLOOKUP(A213,[2]leden!A$1:C$65536,2,FALSE)</f>
        <v>COPPENS Jimmy</v>
      </c>
      <c r="E213" s="30"/>
      <c r="F213" s="30"/>
      <c r="G213" s="30"/>
      <c r="H213" s="30"/>
      <c r="I213" s="30"/>
      <c r="J213" s="31"/>
      <c r="L213" s="32" t="str">
        <f>VLOOKUP(A213,[2]leden!A$1:C$65536,3,FALSE)</f>
        <v>KBCAW</v>
      </c>
      <c r="M213" s="33"/>
      <c r="O213" s="10" t="s">
        <v>8</v>
      </c>
      <c r="P213" s="10" t="e">
        <f>VLOOKUP(B214,[2]leden!A$1:D$65536,4,FALSE)</f>
        <v>#N/A</v>
      </c>
      <c r="Q213" s="10">
        <v>70</v>
      </c>
      <c r="R213" s="10">
        <v>30</v>
      </c>
      <c r="S213" s="10"/>
      <c r="T213" s="10">
        <v>70</v>
      </c>
      <c r="U213" s="10">
        <v>20</v>
      </c>
      <c r="V213" s="10"/>
      <c r="W213" s="10">
        <v>70</v>
      </c>
      <c r="X213" s="10">
        <v>20</v>
      </c>
      <c r="Y213" s="10"/>
      <c r="Z213" s="10">
        <v>40</v>
      </c>
      <c r="AA213" s="10">
        <v>27</v>
      </c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O213" s="34">
        <f>ROUNDDOWN(AU213/AV213,3)</f>
        <v>2.577</v>
      </c>
      <c r="AP213" s="35"/>
      <c r="AR213" s="11" t="str">
        <f>IF(AO213&lt;10.7,"OG",IF(AND(AO213&gt;=10.7,AO213&lt;20),"MG",IF(AO213&gt;=20,"PR")))</f>
        <v>OG</v>
      </c>
      <c r="AU213">
        <f>SUM(Q213,T213,W213,Z213,AC213,AF213,AI213,AL213)</f>
        <v>250</v>
      </c>
      <c r="AV213">
        <f>SUM(R213,U213,X213,AA213,AD213,AG213,AJ213,AM213)</f>
        <v>97</v>
      </c>
    </row>
    <row r="214" spans="1:48" ht="3" customHeight="1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R214" s="11"/>
    </row>
    <row r="215" spans="1:48" x14ac:dyDescent="0.2">
      <c r="A215" s="27">
        <v>1071</v>
      </c>
      <c r="B215" s="28"/>
      <c r="D215" s="29" t="str">
        <f>VLOOKUP(A215,[2]leden!A$1:C$65536,2,FALSE)</f>
        <v>BILLET Jelle</v>
      </c>
      <c r="E215" s="30"/>
      <c r="F215" s="30"/>
      <c r="G215" s="30"/>
      <c r="H215" s="30"/>
      <c r="I215" s="30"/>
      <c r="J215" s="31"/>
      <c r="L215" s="32" t="str">
        <f>VLOOKUP(A215,[2]leden!A$1:C$65536,3,FALSE)</f>
        <v>EWH</v>
      </c>
      <c r="M215" s="33"/>
      <c r="O215" s="10" t="s">
        <v>9</v>
      </c>
      <c r="P215" s="10" t="e">
        <f>VLOOKUP(B216,[2]leden!A$1:D$65536,4,FALSE)</f>
        <v>#N/A</v>
      </c>
      <c r="Q215" s="10">
        <v>45</v>
      </c>
      <c r="R215" s="10">
        <v>27</v>
      </c>
      <c r="S215" s="10"/>
      <c r="T215" s="10">
        <v>90</v>
      </c>
      <c r="U215" s="10">
        <v>29</v>
      </c>
      <c r="V215" s="10"/>
      <c r="W215" s="10">
        <v>79</v>
      </c>
      <c r="X215" s="10">
        <v>15</v>
      </c>
      <c r="Y215" s="10"/>
      <c r="Z215" s="10">
        <v>65</v>
      </c>
      <c r="AA215" s="10">
        <v>19</v>
      </c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O215" s="34">
        <f>ROUNDDOWN(AU215/AV215,3)</f>
        <v>3.1</v>
      </c>
      <c r="AP215" s="35"/>
      <c r="AR215" s="11" t="str">
        <f>IF(AO215&lt;10.7,"OG",IF(AND(AO215&gt;=10.7,AO215&lt;20),"MG",IF(AO215&gt;=20,"PR")))</f>
        <v>OG</v>
      </c>
      <c r="AU215">
        <f>SUM(Q215,T215,W215,Z215,AC215,AF215,AI215,AL215)</f>
        <v>279</v>
      </c>
      <c r="AV215">
        <f>SUM(R215,U215,X215,AA215,AD215,AG215,AJ215,AM215)</f>
        <v>90</v>
      </c>
    </row>
    <row r="216" spans="1:48" ht="3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v>37</v>
      </c>
      <c r="R216" s="2">
        <v>23</v>
      </c>
      <c r="S216" s="2"/>
      <c r="T216" s="2">
        <v>76</v>
      </c>
      <c r="U216" s="2">
        <v>29</v>
      </c>
      <c r="V216" s="2"/>
      <c r="W216" s="2">
        <v>36</v>
      </c>
      <c r="X216" s="2">
        <v>26</v>
      </c>
      <c r="Y216" s="2"/>
      <c r="Z216" s="2">
        <v>60</v>
      </c>
      <c r="AA216" s="2">
        <v>16</v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x14ac:dyDescent="0.2">
      <c r="A217" s="27">
        <v>4617</v>
      </c>
      <c r="B217" s="28"/>
      <c r="D217" s="29" t="str">
        <f>VLOOKUP(A217,[2]leden!A$1:C$65536,2,FALSE)</f>
        <v>JANSSENS Marcel</v>
      </c>
      <c r="E217" s="30"/>
      <c r="F217" s="30"/>
      <c r="G217" s="30"/>
      <c r="H217" s="30"/>
      <c r="I217" s="30"/>
      <c r="J217" s="31"/>
      <c r="L217" s="32" t="str">
        <f>VLOOKUP(A217,[2]leden!A$1:C$65536,3,FALSE)</f>
        <v>KOTM</v>
      </c>
      <c r="M217" s="33"/>
      <c r="O217" s="10" t="str">
        <f>VLOOKUP(A217,[2]leden!A$1:F$65536,6,FALSE)</f>
        <v>4°</v>
      </c>
      <c r="P217" s="10" t="e">
        <f>VLOOKUP(B218,[2]leden!A$1:D$65536,4,FALSE)</f>
        <v>#N/A</v>
      </c>
      <c r="Q217" s="10">
        <v>37</v>
      </c>
      <c r="R217" s="10">
        <v>23</v>
      </c>
      <c r="S217" s="10"/>
      <c r="T217" s="10">
        <v>76</v>
      </c>
      <c r="U217" s="10">
        <v>29</v>
      </c>
      <c r="V217" s="10"/>
      <c r="W217" s="10">
        <v>36</v>
      </c>
      <c r="X217" s="10">
        <v>26</v>
      </c>
      <c r="Y217" s="10"/>
      <c r="Z217" s="10">
        <v>60</v>
      </c>
      <c r="AA217" s="10">
        <v>16</v>
      </c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O217" s="34">
        <f>ROUNDDOWN(AU217/AV217,3)</f>
        <v>2.2229999999999999</v>
      </c>
      <c r="AP217" s="35"/>
      <c r="AR217" s="11" t="str">
        <f>IF(AO217&lt;10.7,"OG",IF(AND(AO217&gt;=10.7,AO217&lt;20),"MG",IF(AO217&gt;=20,"PR")))</f>
        <v>OG</v>
      </c>
      <c r="AS217" s="2"/>
      <c r="AT217" s="2"/>
      <c r="AU217">
        <f>SUM(Q217,T217,W217,Z217,AC217,AF217,AI217,AL217)</f>
        <v>209</v>
      </c>
      <c r="AV217">
        <f>SUM(R217,U217,X217,AA217,AD217,AG217,AJ217,AM217)</f>
        <v>94</v>
      </c>
    </row>
    <row r="218" spans="1:48" ht="3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x14ac:dyDescent="0.2">
      <c r="A219" s="27">
        <v>4854</v>
      </c>
      <c r="B219" s="28"/>
      <c r="D219" s="29" t="str">
        <f>VLOOKUP(A219,[2]leden!A$1:C$65536,2,FALSE)</f>
        <v>ROSIER Peter</v>
      </c>
      <c r="E219" s="30"/>
      <c r="F219" s="30"/>
      <c r="G219" s="30"/>
      <c r="H219" s="30"/>
      <c r="I219" s="30"/>
      <c r="J219" s="31"/>
      <c r="L219" s="32" t="str">
        <f>VLOOKUP(A219,[2]leden!A$1:C$65536,3,FALSE)</f>
        <v>BCSK</v>
      </c>
      <c r="M219" s="33"/>
      <c r="O219" s="10" t="str">
        <f>VLOOKUP(A219,[2]leden!A$1:F$65536,6,FALSE)</f>
        <v>4°</v>
      </c>
      <c r="P219" s="10" t="e">
        <f>VLOOKUP(B220,[2]leden!A$1:D$65536,4,FALSE)</f>
        <v>#N/A</v>
      </c>
      <c r="Q219" s="10">
        <v>82</v>
      </c>
      <c r="R219" s="10">
        <v>27</v>
      </c>
      <c r="S219" s="10"/>
      <c r="T219" s="10">
        <v>90</v>
      </c>
      <c r="U219" s="10">
        <v>29</v>
      </c>
      <c r="V219" s="10"/>
      <c r="W219" s="10">
        <v>79</v>
      </c>
      <c r="X219" s="10">
        <v>26</v>
      </c>
      <c r="Y219" s="10"/>
      <c r="Z219" s="10">
        <v>52</v>
      </c>
      <c r="AA219" s="10">
        <v>17</v>
      </c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O219" s="34">
        <f>ROUNDDOWN(AU219/AV219,3)</f>
        <v>3.06</v>
      </c>
      <c r="AP219" s="35"/>
      <c r="AR219" s="11" t="str">
        <f>IF(AO219&lt;10.7,"OG",IF(AND(AO219&gt;=10.7,AO219&lt;20),"MG",IF(AO219&gt;=20,"PR")))</f>
        <v>OG</v>
      </c>
      <c r="AS219" s="2"/>
      <c r="AT219" s="2"/>
      <c r="AU219">
        <f>SUM(Q219,T219,W219,Z219,AC219,AF219,AI219,AL219)</f>
        <v>303</v>
      </c>
      <c r="AV219">
        <f>SUM(R219,U219,X219,AA219,AD219,AG219,AJ219,AM219)</f>
        <v>99</v>
      </c>
    </row>
    <row r="220" spans="1:48" ht="3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x14ac:dyDescent="0.2">
      <c r="A221" s="27">
        <v>6737</v>
      </c>
      <c r="B221" s="28"/>
      <c r="D221" s="29" t="s">
        <v>10</v>
      </c>
      <c r="E221" s="30"/>
      <c r="F221" s="30"/>
      <c r="G221" s="30"/>
      <c r="H221" s="30"/>
      <c r="I221" s="30"/>
      <c r="J221" s="31"/>
      <c r="L221" s="32"/>
      <c r="M221" s="33"/>
      <c r="O221" s="10" t="s">
        <v>9</v>
      </c>
      <c r="P221" s="10" t="e">
        <f>VLOOKUP(B222,[2]leden!A$1:D$65536,4,FALSE)</f>
        <v>#N/A</v>
      </c>
      <c r="Q221" s="10">
        <v>42</v>
      </c>
      <c r="R221" s="10">
        <v>23</v>
      </c>
      <c r="S221" s="10"/>
      <c r="T221" s="10">
        <v>53</v>
      </c>
      <c r="U221" s="10">
        <v>23</v>
      </c>
      <c r="V221" s="10"/>
      <c r="W221" s="10">
        <v>79</v>
      </c>
      <c r="X221" s="10">
        <v>17</v>
      </c>
      <c r="Y221" s="10"/>
      <c r="Z221" s="10">
        <v>79</v>
      </c>
      <c r="AA221" s="10">
        <v>19</v>
      </c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O221" s="34">
        <f>ROUNDDOWN(AU221/AV221,3)</f>
        <v>3.085</v>
      </c>
      <c r="AP221" s="35"/>
      <c r="AR221" s="11" t="str">
        <f>IF(AO221&lt;10.7,"OG",IF(AND(AO221&gt;=10.7,AO221&lt;20),"MG",IF(AO221&gt;=20,"PR")))</f>
        <v>OG</v>
      </c>
      <c r="AS221" s="2"/>
      <c r="AT221" s="2"/>
      <c r="AU221">
        <f>SUM(Q221,T221,W221,Z221,AC221,AF221,AI221,AL221)</f>
        <v>253</v>
      </c>
      <c r="AV221">
        <f>SUM(R221,U221,X221,AA221,AD221,AG221,AJ221,AM221)</f>
        <v>82</v>
      </c>
    </row>
    <row r="222" spans="1:48" ht="3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x14ac:dyDescent="0.2">
      <c r="A223" s="27">
        <v>4036</v>
      </c>
      <c r="B223" s="28"/>
      <c r="D223" s="29" t="str">
        <f>VLOOKUP(A223,[2]leden!A$1:C$65536,2,FALSE)</f>
        <v>STRYPENS Lucien</v>
      </c>
      <c r="E223" s="30"/>
      <c r="F223" s="30"/>
      <c r="G223" s="30"/>
      <c r="H223" s="30"/>
      <c r="I223" s="30"/>
      <c r="J223" s="31"/>
      <c r="L223" s="32" t="str">
        <f>VLOOKUP(A223,[2]leden!A$1:C$65536,3,FALSE)</f>
        <v>BvG</v>
      </c>
      <c r="M223" s="33"/>
      <c r="O223" s="10" t="str">
        <f>VLOOKUP(A223,[2]leden!A$1:F$65536,6,FALSE)</f>
        <v>4°</v>
      </c>
      <c r="P223" s="10" t="e">
        <f>VLOOKUP(B224,[2]leden!A$1:D$65536,4,FALSE)</f>
        <v>#N/A</v>
      </c>
      <c r="Q223" s="10">
        <v>74</v>
      </c>
      <c r="R223" s="10">
        <v>17</v>
      </c>
      <c r="S223" s="10"/>
      <c r="T223" s="10">
        <v>38</v>
      </c>
      <c r="U223" s="10">
        <v>7</v>
      </c>
      <c r="V223" s="10"/>
      <c r="W223" s="10">
        <v>60</v>
      </c>
      <c r="X223" s="10">
        <v>18</v>
      </c>
      <c r="Y223" s="10"/>
      <c r="Z223" s="10">
        <v>79</v>
      </c>
      <c r="AA223" s="10">
        <v>16</v>
      </c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O223" s="34">
        <f>ROUNDDOWN(AU223/AV223,3)</f>
        <v>4.327</v>
      </c>
      <c r="AP223" s="35"/>
      <c r="AR223" s="11" t="s">
        <v>11</v>
      </c>
      <c r="AS223" s="2"/>
      <c r="AT223" s="2"/>
      <c r="AU223">
        <f>SUM(Q223,T223,W223,Z223,AC223,AF223,AI223,AL223)</f>
        <v>251</v>
      </c>
      <c r="AV223">
        <f>SUM(R223,U223,X223,AA223,AD223,AG223,AJ223,AM223)</f>
        <v>58</v>
      </c>
    </row>
    <row r="224" spans="1:48" ht="3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x14ac:dyDescent="0.2">
      <c r="A225" s="27">
        <v>1986</v>
      </c>
      <c r="B225" s="28"/>
      <c r="D225" s="29" t="s">
        <v>12</v>
      </c>
      <c r="E225" s="30"/>
      <c r="F225" s="30"/>
      <c r="G225" s="30"/>
      <c r="H225" s="30"/>
      <c r="I225" s="30"/>
      <c r="J225" s="31"/>
      <c r="L225" s="32" t="s">
        <v>49</v>
      </c>
      <c r="M225" s="33"/>
      <c r="O225" s="10" t="s">
        <v>13</v>
      </c>
      <c r="P225" s="10" t="e">
        <f>VLOOKUP(B226,[2]leden!A$1:D$65536,4,FALSE)</f>
        <v>#N/A</v>
      </c>
      <c r="Q225" s="10">
        <v>29</v>
      </c>
      <c r="R225" s="10">
        <v>14</v>
      </c>
      <c r="S225" s="10"/>
      <c r="T225" s="10">
        <v>118</v>
      </c>
      <c r="U225" s="10">
        <v>29</v>
      </c>
      <c r="V225" s="10"/>
      <c r="W225" s="10">
        <v>86</v>
      </c>
      <c r="X225" s="10">
        <v>15</v>
      </c>
      <c r="Y225" s="10"/>
      <c r="Z225" s="10">
        <v>72</v>
      </c>
      <c r="AA225" s="10">
        <v>21</v>
      </c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O225" s="34">
        <f>ROUNDDOWN(AU225/AV225,3)</f>
        <v>3.86</v>
      </c>
      <c r="AP225" s="35"/>
      <c r="AR225" s="11" t="str">
        <f>IF(AO225&lt;10.7,"OG",IF(AND(AO225&gt;=10.7,AO225&lt;20),"MG",IF(AO225&gt;=20,"PR")))</f>
        <v>OG</v>
      </c>
      <c r="AS225" s="2"/>
      <c r="AT225" s="2"/>
      <c r="AU225">
        <f>SUM(Q225,T225,W225,Z225,AC225,AF225,AI225,AL225)</f>
        <v>305</v>
      </c>
      <c r="AV225">
        <f>SUM(R225,U225,X225,AA225,AD225,AG225,AJ225,AM225)</f>
        <v>79</v>
      </c>
    </row>
    <row r="226" spans="1:48" ht="3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x14ac:dyDescent="0.2">
      <c r="A227" s="27">
        <v>2140</v>
      </c>
      <c r="B227" s="28"/>
      <c r="D227" s="29" t="s">
        <v>14</v>
      </c>
      <c r="E227" s="30"/>
      <c r="F227" s="30"/>
      <c r="G227" s="30"/>
      <c r="H227" s="30"/>
      <c r="I227" s="30"/>
      <c r="J227" s="31"/>
      <c r="L227" s="32" t="s">
        <v>50</v>
      </c>
      <c r="M227" s="33"/>
      <c r="O227" s="10" t="s">
        <v>13</v>
      </c>
      <c r="P227" s="10" t="e">
        <f>VLOOKUP(B228,[2]leden!A$1:D$65536,4,FALSE)</f>
        <v>#N/A</v>
      </c>
      <c r="Q227" s="10">
        <v>90</v>
      </c>
      <c r="R227" s="10">
        <v>14</v>
      </c>
      <c r="S227" s="10"/>
      <c r="T227" s="10">
        <v>71</v>
      </c>
      <c r="U227" s="10">
        <v>23</v>
      </c>
      <c r="V227" s="10"/>
      <c r="W227" s="10">
        <v>52</v>
      </c>
      <c r="X227" s="10">
        <v>17</v>
      </c>
      <c r="Y227" s="10"/>
      <c r="Z227" s="10">
        <v>105</v>
      </c>
      <c r="AA227" s="10">
        <v>21</v>
      </c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O227" s="34">
        <f>ROUNDDOWN(AU227/AV227,3)</f>
        <v>4.24</v>
      </c>
      <c r="AP227" s="35"/>
      <c r="AR227" s="11" t="str">
        <f>IF(AO227&lt;10.7,"OG",IF(AND(AO227&gt;=10.7,AO227&lt;20),"MG",IF(AO227&gt;=20,"PR")))</f>
        <v>OG</v>
      </c>
      <c r="AS227" s="2"/>
      <c r="AT227" s="2"/>
      <c r="AU227">
        <f>SUM(Q227,T227,W227,Z227,AC227,AF227,AI227,AL227)</f>
        <v>318</v>
      </c>
      <c r="AV227">
        <f>SUM(R227,U227,X227,AA227,AD227,AG227,AJ227,AM227)</f>
        <v>75</v>
      </c>
    </row>
    <row r="228" spans="1:48" ht="2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x14ac:dyDescent="0.2">
      <c r="A229" s="27">
        <v>7475</v>
      </c>
      <c r="B229" s="28"/>
      <c r="D229" s="29" t="str">
        <f>VLOOKUP(A229,[2]leden!A$1:C$65536,2,FALSE)</f>
        <v>DE MOL Daniel</v>
      </c>
      <c r="E229" s="30"/>
      <c r="F229" s="30"/>
      <c r="G229" s="30"/>
      <c r="H229" s="30"/>
      <c r="I229" s="30"/>
      <c r="J229" s="31"/>
      <c r="L229" s="32" t="str">
        <f>VLOOKUP(A229,[2]leden!A$1:C$65536,3,FALSE)</f>
        <v>KBCAW</v>
      </c>
      <c r="M229" s="33"/>
      <c r="O229" s="10" t="str">
        <f>VLOOKUP(A229,[2]leden!A$1:F$65536,6,FALSE)</f>
        <v>2°</v>
      </c>
      <c r="P229" s="10" t="e">
        <f>VLOOKUP(B230,[2]leden!A$1:D$65536,4,FALSE)</f>
        <v>#N/A</v>
      </c>
      <c r="Q229" s="10">
        <v>138</v>
      </c>
      <c r="R229" s="10">
        <v>23</v>
      </c>
      <c r="S229" s="10"/>
      <c r="T229" s="10">
        <v>160</v>
      </c>
      <c r="U229" s="10">
        <v>34</v>
      </c>
      <c r="V229" s="10"/>
      <c r="W229" s="10">
        <v>125</v>
      </c>
      <c r="X229" s="10">
        <v>28</v>
      </c>
      <c r="Y229" s="10"/>
      <c r="Z229" s="10">
        <v>129</v>
      </c>
      <c r="AA229" s="10">
        <v>23</v>
      </c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O229" s="34">
        <f>ROUNDDOWN(AU229/AV229,3)</f>
        <v>5.1109999999999998</v>
      </c>
      <c r="AP229" s="35"/>
      <c r="AR229" s="11" t="str">
        <f>IF(AO229&lt;10.7,"OG",IF(AND(AO229&gt;=10.7,AO229&lt;20),"MG",IF(AO229&gt;=20,"PR")))</f>
        <v>OG</v>
      </c>
      <c r="AS229" s="2"/>
      <c r="AT229" s="2"/>
      <c r="AU229">
        <f>SUM(Q229,T229,W229,Z229,AC229,AF229,AI229,AL229)</f>
        <v>552</v>
      </c>
      <c r="AV229">
        <f>SUM(R229,U229,X229,AA229,AD229,AG229,AJ229,AM229)</f>
        <v>108</v>
      </c>
    </row>
    <row r="230" spans="1:48" ht="3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x14ac:dyDescent="0.2">
      <c r="A231" s="27">
        <v>4791</v>
      </c>
      <c r="B231" s="28"/>
      <c r="D231" s="29" t="str">
        <f>VLOOKUP(A231,[2]leden!A$1:C$65536,2,FALSE)</f>
        <v>DE MOOR Willy</v>
      </c>
      <c r="E231" s="30"/>
      <c r="F231" s="30"/>
      <c r="G231" s="30"/>
      <c r="H231" s="30"/>
      <c r="I231" s="30"/>
      <c r="J231" s="31"/>
      <c r="L231" s="32" t="str">
        <f>VLOOKUP(A231,[2]leden!A$1:C$65536,3,FALSE)</f>
        <v>K.GHOK</v>
      </c>
      <c r="M231" s="33"/>
      <c r="O231" s="10" t="str">
        <f>VLOOKUP(A231,[2]leden!A$1:F$65536,6,FALSE)</f>
        <v>2°</v>
      </c>
      <c r="P231" s="10" t="e">
        <f>VLOOKUP(B232,[2]leden!A$1:D$65536,4,FALSE)</f>
        <v>#N/A</v>
      </c>
      <c r="Q231" s="10">
        <v>94</v>
      </c>
      <c r="R231" s="10">
        <v>17</v>
      </c>
      <c r="S231" s="10"/>
      <c r="T231" s="10">
        <v>122</v>
      </c>
      <c r="U231" s="10">
        <v>17</v>
      </c>
      <c r="V231" s="10"/>
      <c r="W231" s="10">
        <v>127</v>
      </c>
      <c r="X231" s="10">
        <v>26</v>
      </c>
      <c r="Y231" s="10"/>
      <c r="Z231" s="10">
        <v>85</v>
      </c>
      <c r="AA231" s="10">
        <v>25</v>
      </c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O231" s="34">
        <f>ROUNDDOWN(AU231/AV231,3)</f>
        <v>5.0350000000000001</v>
      </c>
      <c r="AP231" s="35"/>
      <c r="AR231" s="11" t="str">
        <f>IF(AO231&lt;10.7,"OG",IF(AND(AO231&gt;=10.7,AO231&lt;20),"MG",IF(AO231&gt;=20,"PR")))</f>
        <v>OG</v>
      </c>
      <c r="AS231" s="2"/>
      <c r="AT231" s="2"/>
      <c r="AU231">
        <f>SUM(Q231,T231,W231,Z231,AC231,AF231,AI231,AL231)</f>
        <v>428</v>
      </c>
      <c r="AV231">
        <f>SUM(R231,U231,X231,AA231,AD231,AG231,AJ231,AM231)</f>
        <v>85</v>
      </c>
    </row>
    <row r="232" spans="1:48" ht="3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x14ac:dyDescent="0.2">
      <c r="A233" s="27">
        <v>9592</v>
      </c>
      <c r="B233" s="28"/>
      <c r="D233" s="29" t="s">
        <v>15</v>
      </c>
      <c r="E233" s="30"/>
      <c r="F233" s="30"/>
      <c r="G233" s="30"/>
      <c r="H233" s="30"/>
      <c r="I233" s="30"/>
      <c r="J233" s="31"/>
      <c r="L233" s="32" t="s">
        <v>16</v>
      </c>
      <c r="M233" s="33"/>
      <c r="O233" s="10" t="s">
        <v>17</v>
      </c>
      <c r="P233" s="10" t="e">
        <f>VLOOKUP(B234,[2]leden!A$1:D$65536,4,FALSE)</f>
        <v>#N/A</v>
      </c>
      <c r="Q233" s="10">
        <v>160</v>
      </c>
      <c r="R233" s="10">
        <v>30</v>
      </c>
      <c r="S233" s="10"/>
      <c r="T233" s="10">
        <v>160</v>
      </c>
      <c r="U233" s="10">
        <v>17</v>
      </c>
      <c r="V233" s="10"/>
      <c r="W233" s="10">
        <v>140</v>
      </c>
      <c r="X233" s="10">
        <v>16</v>
      </c>
      <c r="Y233" s="10"/>
      <c r="Z233" s="10">
        <v>61</v>
      </c>
      <c r="AA233" s="10">
        <v>15</v>
      </c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O233" s="34">
        <f>ROUNDDOWN(AU233/AV233,3)</f>
        <v>6.6790000000000003</v>
      </c>
      <c r="AP233" s="35"/>
      <c r="AR233" s="11" t="s">
        <v>11</v>
      </c>
      <c r="AS233" s="2"/>
      <c r="AT233" s="2"/>
      <c r="AU233">
        <f>SUM(Q233,T233,W233,Z233,AC233,AF233,AI233,AL233)</f>
        <v>521</v>
      </c>
      <c r="AV233">
        <f>SUM(R233,U233,X233,AA233,AD233,AG233,AJ233,AM233)</f>
        <v>78</v>
      </c>
    </row>
    <row r="234" spans="1:48" ht="4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x14ac:dyDescent="0.2">
      <c r="A235" s="27">
        <v>4294</v>
      </c>
      <c r="B235" s="28"/>
      <c r="D235" s="29" t="str">
        <f>VLOOKUP(A235,[2]leden!A$1:C$65536,2,FALSE)</f>
        <v>MATTENS Roger</v>
      </c>
      <c r="E235" s="30"/>
      <c r="F235" s="30"/>
      <c r="G235" s="30"/>
      <c r="H235" s="30"/>
      <c r="I235" s="30"/>
      <c r="J235" s="31"/>
      <c r="L235" s="32" t="str">
        <f>VLOOKUP(A235,[2]leden!A$1:C$65536,3,FALSE)</f>
        <v>SMA</v>
      </c>
      <c r="M235" s="33"/>
      <c r="O235" s="10" t="str">
        <f>VLOOKUP(A235,[2]leden!A$1:F$65536,6,FALSE)</f>
        <v>2°</v>
      </c>
      <c r="P235" s="10" t="e">
        <f>VLOOKUP(B236,[2]leden!A$1:D$65536,4,FALSE)</f>
        <v>#N/A</v>
      </c>
      <c r="Q235" s="10">
        <v>129</v>
      </c>
      <c r="R235" s="10">
        <v>30</v>
      </c>
      <c r="S235" s="10"/>
      <c r="T235" s="10">
        <v>102</v>
      </c>
      <c r="U235" s="10">
        <v>27</v>
      </c>
      <c r="V235" s="10"/>
      <c r="W235" s="10">
        <v>140</v>
      </c>
      <c r="X235" s="10">
        <v>22</v>
      </c>
      <c r="Y235" s="10"/>
      <c r="Z235" s="10">
        <v>89</v>
      </c>
      <c r="AA235" s="10">
        <v>14</v>
      </c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O235" s="34">
        <f>ROUNDDOWN(AU235/AV235,3)</f>
        <v>4.9459999999999997</v>
      </c>
      <c r="AP235" s="35"/>
      <c r="AR235" s="11" t="str">
        <f>IF(AO235&lt;10.7,"OG",IF(AND(AO235&gt;=10.7,AO235&lt;20),"MG",IF(AO235&gt;=20,"PR")))</f>
        <v>OG</v>
      </c>
      <c r="AS235" s="2"/>
      <c r="AT235" s="2"/>
      <c r="AU235">
        <f>SUM(Q235,T235,W235,Z235,AC235,AF235,AI235,AL235)</f>
        <v>460</v>
      </c>
      <c r="AV235">
        <f>SUM(R235,U235,X235,AA235,AD235,AG235,AJ235,AM235)</f>
        <v>93</v>
      </c>
    </row>
    <row r="236" spans="1:48" ht="5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x14ac:dyDescent="0.2">
      <c r="A237" s="27">
        <v>6713</v>
      </c>
      <c r="B237" s="28"/>
      <c r="D237" s="29" t="str">
        <f>VLOOKUP(A237,[2]leden!A$1:C$65536,2,FALSE)</f>
        <v>VAN ACKER Johan</v>
      </c>
      <c r="E237" s="30"/>
      <c r="F237" s="30"/>
      <c r="G237" s="30"/>
      <c r="H237" s="30"/>
      <c r="I237" s="30"/>
      <c r="J237" s="31"/>
      <c r="L237" s="32" t="str">
        <f>VLOOKUP(A237,[2]leden!A$1:C$65536,3,FALSE)</f>
        <v>BvG</v>
      </c>
      <c r="M237" s="33"/>
      <c r="O237" s="10" t="s">
        <v>17</v>
      </c>
      <c r="P237" s="10" t="e">
        <f>VLOOKUP(B238,[2]leden!A$1:D$65536,4,FALSE)</f>
        <v>#N/A</v>
      </c>
      <c r="Q237" s="10">
        <v>106</v>
      </c>
      <c r="R237" s="10">
        <v>34</v>
      </c>
      <c r="S237" s="10"/>
      <c r="T237" s="10">
        <v>135</v>
      </c>
      <c r="U237" s="10">
        <v>20</v>
      </c>
      <c r="V237" s="10"/>
      <c r="W237" s="10">
        <v>160</v>
      </c>
      <c r="X237" s="10">
        <v>28</v>
      </c>
      <c r="Y237" s="10"/>
      <c r="Z237" s="10">
        <v>154</v>
      </c>
      <c r="AA237" s="10">
        <v>16</v>
      </c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O237" s="34">
        <f>ROUNDDOWN(AU237/AV237,3)</f>
        <v>5.6630000000000003</v>
      </c>
      <c r="AP237" s="35"/>
      <c r="AR237" s="11" t="str">
        <f>IF(AO237&lt;10.7,"OG",IF(AND(AO237&gt;=10.7,AO237&lt;20),"MG",IF(AO237&gt;=20,"PR")))</f>
        <v>OG</v>
      </c>
      <c r="AS237" s="2"/>
      <c r="AT237" s="2"/>
      <c r="AU237">
        <f>SUM(Q237,T237,W237,Z237,AC237,AF237,AI237,AL237)</f>
        <v>555</v>
      </c>
      <c r="AV237">
        <f>SUM(R237,U237,X237,AA237,AD237,AG237,AJ237,AM237)</f>
        <v>98</v>
      </c>
    </row>
    <row r="238" spans="1:48" ht="6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x14ac:dyDescent="0.2">
      <c r="A239" s="27">
        <v>4613</v>
      </c>
      <c r="B239" s="28"/>
      <c r="D239" s="29" t="str">
        <f>VLOOKUP(A239,[2]leden!A$1:C$65536,2,FALSE)</f>
        <v>VANDAELE Pierre</v>
      </c>
      <c r="E239" s="30"/>
      <c r="F239" s="30"/>
      <c r="G239" s="30"/>
      <c r="H239" s="30"/>
      <c r="I239" s="30"/>
      <c r="J239" s="31"/>
      <c r="L239" s="32" t="str">
        <f>VLOOKUP(A239,[2]leden!A$1:C$65536,3,FALSE)</f>
        <v>KBCAW</v>
      </c>
      <c r="M239" s="33"/>
      <c r="O239" s="10" t="s">
        <v>17</v>
      </c>
      <c r="P239" s="10" t="e">
        <f>VLOOKUP(B240,[2]leden!A$1:D$65536,4,FALSE)</f>
        <v>#N/A</v>
      </c>
      <c r="Q239" s="10">
        <v>140</v>
      </c>
      <c r="R239" s="10">
        <v>15</v>
      </c>
      <c r="S239" s="10"/>
      <c r="T239" s="10">
        <v>84</v>
      </c>
      <c r="U239" s="10">
        <v>21</v>
      </c>
      <c r="V239" s="10"/>
      <c r="W239" s="10">
        <v>67</v>
      </c>
      <c r="X239" s="10">
        <v>14</v>
      </c>
      <c r="Y239" s="10"/>
      <c r="Z239" s="10">
        <v>140</v>
      </c>
      <c r="AA239" s="10">
        <v>16</v>
      </c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O239" s="34">
        <f>ROUNDDOWN(AU239/AV239,3)</f>
        <v>6.53</v>
      </c>
      <c r="AP239" s="35"/>
      <c r="AR239" s="11" t="s">
        <v>11</v>
      </c>
      <c r="AS239" s="2"/>
      <c r="AT239" s="2"/>
      <c r="AU239">
        <f>SUM(Q239,T239,W239,Z239,AC239,AF239,AI239,AL239)</f>
        <v>431</v>
      </c>
      <c r="AV239">
        <f>SUM(R239,U239,X239,AA239,AD239,AG239,AJ239,AM239)</f>
        <v>66</v>
      </c>
    </row>
    <row r="240" spans="1:48" ht="3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x14ac:dyDescent="0.2">
      <c r="A241" s="27">
        <v>6427</v>
      </c>
      <c r="B241" s="28"/>
      <c r="D241" s="29" t="str">
        <f>VLOOKUP(A241,[2]leden!A$1:C$65536,2,FALSE)</f>
        <v>GORLEER Omer</v>
      </c>
      <c r="E241" s="30"/>
      <c r="F241" s="30"/>
      <c r="G241" s="30"/>
      <c r="H241" s="30"/>
      <c r="I241" s="30"/>
      <c r="J241" s="31"/>
      <c r="L241" s="32" t="str">
        <f>VLOOKUP(A241,[2]leden!A$1:C$65536,3,FALSE)</f>
        <v>KBCAW</v>
      </c>
      <c r="M241" s="33"/>
      <c r="O241" s="10" t="str">
        <f>VLOOKUP(A241,[2]leden!A$1:F$65536,6,FALSE)</f>
        <v>1°</v>
      </c>
      <c r="P241" s="10" t="e">
        <f>VLOOKUP(B242,[2]leden!A$1:D$65536,4,FALSE)</f>
        <v>#N/A</v>
      </c>
      <c r="Q241" s="10">
        <v>130</v>
      </c>
      <c r="R241" s="10">
        <v>15</v>
      </c>
      <c r="S241" s="10"/>
      <c r="T241" s="10">
        <v>31</v>
      </c>
      <c r="U241" s="10">
        <v>10</v>
      </c>
      <c r="V241" s="10"/>
      <c r="W241" s="10">
        <v>133</v>
      </c>
      <c r="X241" s="10">
        <v>9</v>
      </c>
      <c r="Y241" s="10"/>
      <c r="Z241" s="10">
        <v>137</v>
      </c>
      <c r="AA241" s="10">
        <v>16</v>
      </c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O241" s="34">
        <f>ROUNDDOWN(AU241/AV241,3)</f>
        <v>8.6199999999999992</v>
      </c>
      <c r="AP241" s="35"/>
      <c r="AR241" s="11" t="str">
        <f>IF(AO241&lt;10.7,"OG",IF(AND(AO241&gt;=10.7,AO241&lt;20),"MG",IF(AO241&gt;=20,"PR")))</f>
        <v>OG</v>
      </c>
      <c r="AS241" s="2"/>
      <c r="AT241" s="2"/>
      <c r="AU241">
        <f>SUM(Q241,T241,W241,Z241,AC241,AF241,AI241,AL241)</f>
        <v>431</v>
      </c>
      <c r="AV241">
        <f>SUM(R241,U241,X241,AA241,AD241,AG241,AJ241,AM241)</f>
        <v>50</v>
      </c>
    </row>
    <row r="242" spans="1:48" ht="3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x14ac:dyDescent="0.2">
      <c r="A243" s="27">
        <v>6489</v>
      </c>
      <c r="B243" s="28"/>
      <c r="D243" s="29" t="str">
        <f>VLOOKUP(A243,[2]leden!A$1:C$65536,2,FALSE)</f>
        <v>DE WITTE Jeffrey</v>
      </c>
      <c r="E243" s="30"/>
      <c r="F243" s="30"/>
      <c r="G243" s="30"/>
      <c r="H243" s="30"/>
      <c r="I243" s="30"/>
      <c r="J243" s="31"/>
      <c r="L243" s="32" t="str">
        <f>VLOOKUP(A243,[2]leden!A$1:C$65536,3,FALSE)</f>
        <v>BCSK</v>
      </c>
      <c r="M243" s="33"/>
      <c r="O243" s="10" t="str">
        <f>VLOOKUP(A243,[2]leden!A$1:F$65536,6,FALSE)</f>
        <v>exc</v>
      </c>
      <c r="P243" s="10" t="e">
        <f>VLOOKUP(B244,[2]leden!A$1:D$65536,4,FALSE)</f>
        <v>#N/A</v>
      </c>
      <c r="Q243" s="10">
        <v>150</v>
      </c>
      <c r="R243" s="10">
        <v>10</v>
      </c>
      <c r="S243" s="10"/>
      <c r="T243" s="10">
        <v>300</v>
      </c>
      <c r="U243" s="10">
        <v>20</v>
      </c>
      <c r="V243" s="10"/>
      <c r="W243" s="10">
        <v>176</v>
      </c>
      <c r="X243" s="10">
        <v>16</v>
      </c>
      <c r="Y243" s="10"/>
      <c r="Z243" s="10">
        <v>4</v>
      </c>
      <c r="AA243" s="10">
        <v>3</v>
      </c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O243" s="38">
        <f>ROUNDDOWN(AU243/AV243,3)</f>
        <v>12.856999999999999</v>
      </c>
      <c r="AP243" s="39"/>
      <c r="AR243" s="11" t="s">
        <v>18</v>
      </c>
      <c r="AS243" s="2"/>
      <c r="AT243" s="2"/>
      <c r="AU243">
        <f>SUM(Q243,T243,W243,Z243,AC243,AF243,AI243,AL243)</f>
        <v>630</v>
      </c>
      <c r="AV243">
        <f>SUM(R243,U243,X243,AA243,AD243,AG243,AJ243,AM243)</f>
        <v>49</v>
      </c>
    </row>
    <row r="244" spans="1:48" ht="3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x14ac:dyDescent="0.2">
      <c r="A245" s="27">
        <v>5351</v>
      </c>
      <c r="B245" s="28"/>
      <c r="D245" s="29" t="s">
        <v>19</v>
      </c>
      <c r="E245" s="30"/>
      <c r="F245" s="30"/>
      <c r="G245" s="30"/>
      <c r="H245" s="30"/>
      <c r="I245" s="30"/>
      <c r="J245" s="31"/>
      <c r="L245" s="32" t="s">
        <v>51</v>
      </c>
      <c r="M245" s="33"/>
      <c r="O245" s="10" t="s">
        <v>20</v>
      </c>
      <c r="P245" s="10" t="e">
        <f>VLOOKUP(B246,[2]leden!A$1:D$65536,4,FALSE)</f>
        <v>#N/A</v>
      </c>
      <c r="Q245" s="10">
        <v>300</v>
      </c>
      <c r="R245" s="10">
        <v>20</v>
      </c>
      <c r="S245" s="10"/>
      <c r="T245" s="10">
        <v>209</v>
      </c>
      <c r="U245" s="10">
        <v>17</v>
      </c>
      <c r="V245" s="10"/>
      <c r="W245" s="10">
        <v>180</v>
      </c>
      <c r="X245" s="10">
        <v>12</v>
      </c>
      <c r="Y245" s="10"/>
      <c r="Z245" s="10">
        <v>148</v>
      </c>
      <c r="AA245" s="10">
        <v>13</v>
      </c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O245" s="38">
        <f>ROUNDDOWN(AU245/AV245,3)</f>
        <v>13.5</v>
      </c>
      <c r="AP245" s="39"/>
      <c r="AR245" s="11" t="s">
        <v>18</v>
      </c>
      <c r="AS245" s="2"/>
      <c r="AT245" s="2"/>
      <c r="AU245">
        <f>SUM(Q245,T245,W245,Z245,AC245,AF245,AI245,AL245)</f>
        <v>837</v>
      </c>
      <c r="AV245">
        <f>SUM(R245,U245,X245,AA245,AD245,AG245,AJ245,AM245)</f>
        <v>62</v>
      </c>
    </row>
    <row r="246" spans="1:48" ht="3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x14ac:dyDescent="0.2">
      <c r="A247" s="27">
        <v>2127</v>
      </c>
      <c r="B247" s="28"/>
      <c r="D247" s="29" t="s">
        <v>21</v>
      </c>
      <c r="E247" s="30"/>
      <c r="F247" s="30"/>
      <c r="G247" s="30"/>
      <c r="H247" s="30"/>
      <c r="I247" s="30"/>
      <c r="J247" s="31"/>
      <c r="L247" s="32" t="s">
        <v>52</v>
      </c>
      <c r="M247" s="33"/>
      <c r="O247" s="10" t="s">
        <v>20</v>
      </c>
      <c r="P247" s="10" t="e">
        <f>VLOOKUP(B248,[2]leden!A$1:D$65536,4,FALSE)</f>
        <v>#N/A</v>
      </c>
      <c r="Q247" s="10">
        <v>113</v>
      </c>
      <c r="R247" s="10">
        <v>20</v>
      </c>
      <c r="S247" s="10"/>
      <c r="T247" s="10">
        <v>300</v>
      </c>
      <c r="U247" s="10">
        <v>17</v>
      </c>
      <c r="V247" s="10"/>
      <c r="W247" s="10">
        <v>300</v>
      </c>
      <c r="X247" s="10">
        <v>16</v>
      </c>
      <c r="Y247" s="10"/>
      <c r="Z247" s="10">
        <v>300</v>
      </c>
      <c r="AA247" s="10">
        <v>9</v>
      </c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O247" s="38">
        <f>ROUNDDOWN(AU247/AV247,3)</f>
        <v>16.338000000000001</v>
      </c>
      <c r="AP247" s="39"/>
      <c r="AR247" s="11" t="s">
        <v>18</v>
      </c>
      <c r="AS247" s="2"/>
      <c r="AT247" s="2"/>
      <c r="AU247">
        <f>SUM(Q247,T247,W247,Z247,AC247,AF247,AI247,AL247)</f>
        <v>1013</v>
      </c>
      <c r="AV247">
        <f>SUM(R247,U247,X247,AA247,AD247,AG247,AJ247,AM247)</f>
        <v>62</v>
      </c>
    </row>
    <row r="248" spans="1:48" ht="3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x14ac:dyDescent="0.2">
      <c r="A249" s="27">
        <v>3807</v>
      </c>
      <c r="B249" s="28"/>
      <c r="D249" s="29" t="str">
        <f>VLOOKUP(A249,[2]leden!A$1:C$65536,2,FALSE)</f>
        <v>VERBRUGGHE Johan</v>
      </c>
      <c r="E249" s="30"/>
      <c r="F249" s="30"/>
      <c r="G249" s="30"/>
      <c r="H249" s="30"/>
      <c r="I249" s="30"/>
      <c r="J249" s="31"/>
      <c r="L249" s="32" t="str">
        <f>VLOOKUP(A249,[2]leden!A$1:C$65536,3,FALSE)</f>
        <v>K.GHOK</v>
      </c>
      <c r="M249" s="33"/>
      <c r="O249" s="10" t="str">
        <f>VLOOKUP(A249,[2]leden!A$1:F$65536,6,FALSE)</f>
        <v>exc</v>
      </c>
      <c r="P249" s="10" t="e">
        <f>VLOOKUP(B250,[2]leden!A$1:D$65536,4,FALSE)</f>
        <v>#N/A</v>
      </c>
      <c r="Q249" s="10">
        <v>300</v>
      </c>
      <c r="R249" s="10">
        <v>15</v>
      </c>
      <c r="S249" s="10"/>
      <c r="T249" s="10">
        <v>300</v>
      </c>
      <c r="U249" s="10">
        <v>10</v>
      </c>
      <c r="V249" s="10"/>
      <c r="W249" s="10">
        <v>288</v>
      </c>
      <c r="X249" s="10">
        <v>13</v>
      </c>
      <c r="Y249" s="10"/>
      <c r="Z249" s="10">
        <v>82</v>
      </c>
      <c r="AA249" s="10">
        <v>16</v>
      </c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O249" s="38">
        <f>ROUNDDOWN(AU249/AV249,3)</f>
        <v>17.962</v>
      </c>
      <c r="AP249" s="39"/>
      <c r="AR249" s="11" t="s">
        <v>18</v>
      </c>
      <c r="AS249" s="2"/>
      <c r="AT249" s="2"/>
      <c r="AU249">
        <f>SUM(Q249,T249,W249,Z249,AC249,AF249,AI249,AL249)</f>
        <v>970</v>
      </c>
      <c r="AV249">
        <f>SUM(R249,U249,X249,AA249,AD249,AG249,AJ249,AM249)</f>
        <v>54</v>
      </c>
    </row>
    <row r="250" spans="1:48" ht="3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x14ac:dyDescent="0.2">
      <c r="A251" s="36" t="s">
        <v>22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2"/>
      <c r="O251" s="17"/>
      <c r="P251" s="17"/>
      <c r="Q251" s="18"/>
      <c r="R251" s="18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37"/>
      <c r="AP251" s="37"/>
      <c r="AQ251" s="2"/>
      <c r="AR251" s="12"/>
      <c r="AS251" s="2"/>
      <c r="AT251" s="2"/>
      <c r="AU251" s="2"/>
      <c r="AV251" s="2"/>
    </row>
    <row r="252" spans="1:48" ht="4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x14ac:dyDescent="0.2">
      <c r="A253" s="27">
        <v>8349</v>
      </c>
      <c r="B253" s="28"/>
      <c r="D253" s="29" t="str">
        <f>VLOOKUP(A253,[2]leden!A$1:C$65536,2,FALSE)</f>
        <v>CLAERHOUT Bernard</v>
      </c>
      <c r="E253" s="30"/>
      <c r="F253" s="30"/>
      <c r="G253" s="30"/>
      <c r="H253" s="30"/>
      <c r="I253" s="30"/>
      <c r="J253" s="31"/>
      <c r="L253" s="32" t="str">
        <f>VLOOKUP(A253,[2]leden!A$1:C$65536,3,FALSE)</f>
        <v>KBCAW</v>
      </c>
      <c r="M253" s="33"/>
      <c r="O253" s="10" t="str">
        <f>VLOOKUP(A253,[2]leden!A$1:F$65536,6,FALSE)</f>
        <v>8°</v>
      </c>
      <c r="P253" s="10" t="e">
        <f>VLOOKUP(B254,[2]leden!A$1:D$65536,4,FALSE)</f>
        <v>#N/A</v>
      </c>
      <c r="Q253" s="10">
        <v>30</v>
      </c>
      <c r="R253" s="10">
        <v>28</v>
      </c>
      <c r="S253" s="10"/>
      <c r="T253" s="10">
        <v>30</v>
      </c>
      <c r="U253" s="10">
        <v>19</v>
      </c>
      <c r="V253" s="10"/>
      <c r="W253" s="10">
        <v>30</v>
      </c>
      <c r="X253" s="10">
        <v>26</v>
      </c>
      <c r="Y253" s="10"/>
      <c r="Z253" s="10">
        <v>30</v>
      </c>
      <c r="AA253" s="10">
        <v>20</v>
      </c>
      <c r="AB253" s="10"/>
      <c r="AC253" s="10">
        <v>30</v>
      </c>
      <c r="AD253" s="10">
        <v>17</v>
      </c>
      <c r="AE253" s="10"/>
      <c r="AF253" s="10">
        <v>10</v>
      </c>
      <c r="AG253" s="10">
        <v>24</v>
      </c>
      <c r="AH253" s="10"/>
      <c r="AI253" s="10"/>
      <c r="AJ253" s="10"/>
      <c r="AK253" s="10"/>
      <c r="AL253" s="10"/>
      <c r="AM253" s="10"/>
      <c r="AO253" s="34">
        <f>ROUNDDOWN(AU253/AV253,3)</f>
        <v>1.194</v>
      </c>
      <c r="AP253" s="35"/>
      <c r="AR253" s="11" t="s">
        <v>11</v>
      </c>
      <c r="AS253" s="2"/>
      <c r="AT253" s="2"/>
      <c r="AU253">
        <f>SUM(Q253,T253,W253,Z253,AC253,AF253,AI253,AL253)</f>
        <v>160</v>
      </c>
      <c r="AV253">
        <f>SUM(R253,U253,X253,AA253,AD253,AG253,AJ253,AM253)</f>
        <v>134</v>
      </c>
    </row>
    <row r="254" spans="1:48" ht="5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x14ac:dyDescent="0.2">
      <c r="A255" s="27">
        <v>9422</v>
      </c>
      <c r="B255" s="28"/>
      <c r="D255" s="29" t="s">
        <v>23</v>
      </c>
      <c r="E255" s="30"/>
      <c r="F255" s="30"/>
      <c r="G255" s="30"/>
      <c r="H255" s="30"/>
      <c r="I255" s="30"/>
      <c r="J255" s="31"/>
      <c r="L255" s="32"/>
      <c r="M255" s="33"/>
      <c r="O255" s="10" t="s">
        <v>24</v>
      </c>
      <c r="P255" s="10" t="e">
        <f>VLOOKUP(B256,[2]leden!A$1:D$65536,4,FALSE)</f>
        <v>#N/A</v>
      </c>
      <c r="Q255" s="10">
        <v>40</v>
      </c>
      <c r="R255" s="10">
        <v>21</v>
      </c>
      <c r="S255" s="10"/>
      <c r="T255" s="10">
        <v>40</v>
      </c>
      <c r="U255" s="10">
        <v>20</v>
      </c>
      <c r="V255" s="10"/>
      <c r="W255" s="10">
        <v>40</v>
      </c>
      <c r="X255" s="10">
        <v>21</v>
      </c>
      <c r="Y255" s="10"/>
      <c r="Z255" s="10">
        <v>40</v>
      </c>
      <c r="AA255" s="10">
        <v>15</v>
      </c>
      <c r="AB255" s="10"/>
      <c r="AC255" s="10">
        <v>30</v>
      </c>
      <c r="AD255" s="10">
        <v>17</v>
      </c>
      <c r="AE255" s="10"/>
      <c r="AF255" s="10">
        <v>23</v>
      </c>
      <c r="AG255" s="10">
        <v>16</v>
      </c>
      <c r="AH255" s="10"/>
      <c r="AI255" s="10"/>
      <c r="AJ255" s="10"/>
      <c r="AK255" s="10"/>
      <c r="AL255" s="10"/>
      <c r="AM255" s="10"/>
      <c r="AO255" s="34">
        <f>ROUNDDOWN(AU255/AV255,3)</f>
        <v>1.9359999999999999</v>
      </c>
      <c r="AP255" s="35"/>
      <c r="AR255" s="11" t="s">
        <v>11</v>
      </c>
      <c r="AS255" s="2"/>
      <c r="AT255" s="2"/>
      <c r="AU255">
        <f>SUM(Q255,T255,W255,Z255,AC255,AF255,AI255,AL255)</f>
        <v>213</v>
      </c>
      <c r="AV255">
        <f>SUM(R255,U255,X255,AA255,AD255,AG255,AJ255,AM255)</f>
        <v>110</v>
      </c>
    </row>
    <row r="256" spans="1:48" ht="3" customHeight="1" x14ac:dyDescent="0.2">
      <c r="A256" s="2">
        <v>9348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x14ac:dyDescent="0.2">
      <c r="A257" s="27">
        <v>9348</v>
      </c>
      <c r="B257" s="28"/>
      <c r="D257" s="29" t="s">
        <v>25</v>
      </c>
      <c r="E257" s="30"/>
      <c r="F257" s="30"/>
      <c r="G257" s="30"/>
      <c r="H257" s="30"/>
      <c r="I257" s="30"/>
      <c r="J257" s="31"/>
      <c r="L257" s="32"/>
      <c r="M257" s="33"/>
      <c r="O257" s="10" t="s">
        <v>24</v>
      </c>
      <c r="P257" s="10" t="e">
        <f>VLOOKUP(B258,[2]leden!A$1:D$65536,4,FALSE)</f>
        <v>#N/A</v>
      </c>
      <c r="Q257" s="10">
        <v>40</v>
      </c>
      <c r="R257" s="10">
        <v>33</v>
      </c>
      <c r="S257" s="10"/>
      <c r="T257" s="10">
        <v>32</v>
      </c>
      <c r="U257" s="10">
        <v>20</v>
      </c>
      <c r="V257" s="10"/>
      <c r="W257" s="10">
        <v>27</v>
      </c>
      <c r="X257" s="10">
        <v>16</v>
      </c>
      <c r="Y257" s="10"/>
      <c r="Z257" s="10">
        <v>21</v>
      </c>
      <c r="AA257" s="10">
        <v>16</v>
      </c>
      <c r="AB257" s="10"/>
      <c r="AC257" s="10">
        <v>38</v>
      </c>
      <c r="AD257" s="10">
        <v>18</v>
      </c>
      <c r="AE257" s="10"/>
      <c r="AF257" s="10">
        <v>40</v>
      </c>
      <c r="AG257" s="10">
        <v>17</v>
      </c>
      <c r="AH257" s="10"/>
      <c r="AI257" s="10"/>
      <c r="AJ257" s="10"/>
      <c r="AK257" s="10"/>
      <c r="AL257" s="10"/>
      <c r="AM257" s="10"/>
      <c r="AO257" s="34">
        <f>ROUNDDOWN(AU257/AV257,3)</f>
        <v>1.65</v>
      </c>
      <c r="AP257" s="35"/>
      <c r="AR257" s="11" t="s">
        <v>11</v>
      </c>
      <c r="AS257" s="2"/>
      <c r="AT257" s="2"/>
      <c r="AU257">
        <f>SUM(Q257,T257,W257,Z257,AC257,AF257,AI257,AL257)</f>
        <v>198</v>
      </c>
      <c r="AV257">
        <f>SUM(R257,U257,X257,AA257,AD257,AG257,AJ257,AM257)</f>
        <v>120</v>
      </c>
    </row>
    <row r="258" spans="1:48" ht="3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x14ac:dyDescent="0.2">
      <c r="A259" s="27">
        <v>6488</v>
      </c>
      <c r="B259" s="28"/>
      <c r="D259" s="29" t="str">
        <f>VLOOKUP(A259,[2]leden!A$1:C$65536,2,FALSE)</f>
        <v>DE WITTE Franky</v>
      </c>
      <c r="E259" s="30"/>
      <c r="F259" s="30"/>
      <c r="G259" s="30"/>
      <c r="H259" s="30"/>
      <c r="I259" s="30"/>
      <c r="J259" s="31"/>
      <c r="L259" s="32" t="str">
        <f>VLOOKUP(A259,[2]leden!A$1:C$65536,3,FALSE)</f>
        <v>BCSK</v>
      </c>
      <c r="M259" s="33"/>
      <c r="O259" s="10" t="s">
        <v>26</v>
      </c>
      <c r="P259" s="10" t="e">
        <f>VLOOKUP(B260,[2]leden!A$1:D$65536,4,FALSE)</f>
        <v>#N/A</v>
      </c>
      <c r="Q259" s="10">
        <v>34</v>
      </c>
      <c r="R259" s="10">
        <v>15</v>
      </c>
      <c r="S259" s="10"/>
      <c r="T259" s="10">
        <v>55</v>
      </c>
      <c r="U259" s="10">
        <v>22</v>
      </c>
      <c r="V259" s="10"/>
      <c r="W259" s="10">
        <v>55</v>
      </c>
      <c r="X259" s="10">
        <v>30</v>
      </c>
      <c r="Y259" s="10"/>
      <c r="Z259" s="10">
        <v>43</v>
      </c>
      <c r="AA259" s="10">
        <v>16</v>
      </c>
      <c r="AB259" s="10"/>
      <c r="AC259" s="10">
        <v>23</v>
      </c>
      <c r="AD259" s="10">
        <v>18</v>
      </c>
      <c r="AE259" s="10"/>
      <c r="AF259" s="10">
        <v>55</v>
      </c>
      <c r="AG259" s="10">
        <v>29</v>
      </c>
      <c r="AH259" s="10"/>
      <c r="AI259" s="10"/>
      <c r="AJ259" s="10"/>
      <c r="AK259" s="10"/>
      <c r="AL259" s="10"/>
      <c r="AM259" s="10"/>
      <c r="AO259" s="34">
        <f>ROUNDDOWN(AU259/AV259,3)</f>
        <v>2.0379999999999998</v>
      </c>
      <c r="AP259" s="35"/>
      <c r="AR259" s="11" t="str">
        <f>IF(AO259&lt;10.7,"OG",IF(AND(AO259&gt;=10.7,AO259&lt;20),"MG",IF(AO259&gt;=20,"PR")))</f>
        <v>OG</v>
      </c>
      <c r="AS259" s="2"/>
      <c r="AT259" s="2"/>
      <c r="AU259">
        <f>SUM(Q259,T259,W259,Z259,AC259,AF259,AI259,AL259)</f>
        <v>265</v>
      </c>
      <c r="AV259">
        <f>SUM(R259,U259,X259,AA259,AD259,AG259,AJ259,AM259)</f>
        <v>130</v>
      </c>
    </row>
    <row r="260" spans="1:48" ht="4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x14ac:dyDescent="0.2">
      <c r="A261" s="27">
        <v>9238</v>
      </c>
      <c r="B261" s="28"/>
      <c r="D261" s="29" t="s">
        <v>27</v>
      </c>
      <c r="E261" s="30"/>
      <c r="F261" s="30"/>
      <c r="G261" s="30"/>
      <c r="H261" s="30"/>
      <c r="I261" s="30"/>
      <c r="J261" s="31"/>
      <c r="L261" s="32" t="s">
        <v>53</v>
      </c>
      <c r="M261" s="33"/>
      <c r="O261" s="10" t="s">
        <v>26</v>
      </c>
      <c r="P261" s="10" t="e">
        <f>VLOOKUP(B262,[2]leden!A$1:D$65536,4,FALSE)</f>
        <v>#N/A</v>
      </c>
      <c r="Q261" s="10">
        <v>55</v>
      </c>
      <c r="R261" s="10">
        <v>16</v>
      </c>
      <c r="S261" s="10"/>
      <c r="T261" s="10">
        <v>55</v>
      </c>
      <c r="U261" s="10">
        <v>18</v>
      </c>
      <c r="V261" s="10"/>
      <c r="W261" s="10">
        <v>48</v>
      </c>
      <c r="X261" s="10">
        <v>28</v>
      </c>
      <c r="Y261" s="10"/>
      <c r="Z261" s="10">
        <v>48</v>
      </c>
      <c r="AA261" s="10">
        <v>24</v>
      </c>
      <c r="AB261" s="10"/>
      <c r="AC261" s="10">
        <v>55</v>
      </c>
      <c r="AD261" s="10">
        <v>21</v>
      </c>
      <c r="AE261" s="10"/>
      <c r="AF261" s="10">
        <v>48</v>
      </c>
      <c r="AG261" s="10">
        <v>29</v>
      </c>
      <c r="AH261" s="10"/>
      <c r="AI261" s="10"/>
      <c r="AJ261" s="10"/>
      <c r="AK261" s="10"/>
      <c r="AL261" s="10"/>
      <c r="AM261" s="10"/>
      <c r="AO261" s="34">
        <f>ROUNDDOWN(AU261/AV261,3)</f>
        <v>2.2719999999999998</v>
      </c>
      <c r="AP261" s="35"/>
      <c r="AR261" s="11" t="s">
        <v>11</v>
      </c>
      <c r="AS261" s="2"/>
      <c r="AT261" s="2"/>
      <c r="AU261">
        <f>SUM(Q261,T261,W261,Z261,AC261,AF261,AI261,AL261)</f>
        <v>309</v>
      </c>
      <c r="AV261">
        <f>SUM(R261,U261,X261,AA261,AD261,AG261,AJ261,AM261)</f>
        <v>136</v>
      </c>
    </row>
    <row r="262" spans="1:48" ht="5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x14ac:dyDescent="0.2">
      <c r="A263" s="27">
        <v>8352</v>
      </c>
      <c r="B263" s="28"/>
      <c r="D263" s="29" t="str">
        <f>VLOOKUP(A263,[2]leden!A$1:C$65536,2,FALSE)</f>
        <v>COSYNS Marc</v>
      </c>
      <c r="E263" s="30"/>
      <c r="F263" s="30"/>
      <c r="G263" s="30"/>
      <c r="H263" s="30"/>
      <c r="I263" s="30"/>
      <c r="J263" s="31"/>
      <c r="L263" s="32" t="str">
        <f>VLOOKUP(A263,[2]leden!A$1:C$65536,3,FALSE)</f>
        <v>KBCAW</v>
      </c>
      <c r="M263" s="33"/>
      <c r="O263" s="10" t="str">
        <f>VLOOKUP(A263,[2]leden!A$1:F$65536,6,FALSE)</f>
        <v>5°</v>
      </c>
      <c r="P263" s="10" t="e">
        <f>VLOOKUP(B264,[2]leden!A$1:D$65536,4,FALSE)</f>
        <v>#N/A</v>
      </c>
      <c r="Q263" s="10">
        <v>70</v>
      </c>
      <c r="R263" s="10">
        <v>24</v>
      </c>
      <c r="S263" s="10"/>
      <c r="T263" s="10">
        <v>70</v>
      </c>
      <c r="U263" s="10">
        <v>23</v>
      </c>
      <c r="V263" s="10"/>
      <c r="W263" s="10">
        <v>61</v>
      </c>
      <c r="X263" s="10">
        <v>23</v>
      </c>
      <c r="Y263" s="10"/>
      <c r="Z263" s="10">
        <v>29</v>
      </c>
      <c r="AA263" s="10">
        <v>14</v>
      </c>
      <c r="AB263" s="10"/>
      <c r="AC263" s="10">
        <v>64</v>
      </c>
      <c r="AD263" s="10">
        <v>19</v>
      </c>
      <c r="AE263" s="10"/>
      <c r="AF263" s="10">
        <v>42</v>
      </c>
      <c r="AG263" s="10">
        <v>20</v>
      </c>
      <c r="AH263" s="10"/>
      <c r="AI263" s="10"/>
      <c r="AJ263" s="10"/>
      <c r="AK263" s="10"/>
      <c r="AL263" s="10"/>
      <c r="AM263" s="10"/>
      <c r="AO263" s="34">
        <f>ROUNDDOWN(AU263/AV263,3)</f>
        <v>2.7309999999999999</v>
      </c>
      <c r="AP263" s="35"/>
      <c r="AR263" s="11" t="str">
        <f>IF(AO263&lt;10.7,"OG",IF(AND(AO263&gt;=10.7,AO263&lt;20),"MG",IF(AO263&gt;=20,"PR")))</f>
        <v>OG</v>
      </c>
      <c r="AS263" s="2"/>
      <c r="AT263" s="2"/>
      <c r="AU263">
        <f>SUM(Q263,T263,W263,Z263,AC263,AF263,AI263,AL263)</f>
        <v>336</v>
      </c>
      <c r="AV263">
        <f>SUM(R263,U263,X263,AA263,AD263,AG263,AJ263,AM263)</f>
        <v>123</v>
      </c>
    </row>
    <row r="264" spans="1:48" ht="3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x14ac:dyDescent="0.2">
      <c r="A265" s="27">
        <v>9129</v>
      </c>
      <c r="B265" s="28"/>
      <c r="D265" s="29" t="str">
        <f>VLOOKUP(A265,[2]leden!A$1:C$65536,2,FALSE)</f>
        <v>DE GRAAF Jackie</v>
      </c>
      <c r="E265" s="30"/>
      <c r="F265" s="30"/>
      <c r="G265" s="30"/>
      <c r="H265" s="30"/>
      <c r="I265" s="30"/>
      <c r="J265" s="31"/>
      <c r="L265" s="32" t="str">
        <f>VLOOKUP(A265,[2]leden!A$1:C$65536,3,FALSE)</f>
        <v>KOTM</v>
      </c>
      <c r="M265" s="33"/>
      <c r="O265" s="10" t="str">
        <f>VLOOKUP(A265,[2]leden!A$1:F$65536,6,FALSE)</f>
        <v>4°</v>
      </c>
      <c r="P265" s="10" t="e">
        <f>VLOOKUP(B266,[2]leden!A$1:D$65536,4,FALSE)</f>
        <v>#N/A</v>
      </c>
      <c r="Q265" s="10">
        <v>90</v>
      </c>
      <c r="R265" s="10">
        <v>20</v>
      </c>
      <c r="S265" s="10"/>
      <c r="T265" s="10">
        <v>90</v>
      </c>
      <c r="U265" s="10">
        <v>17</v>
      </c>
      <c r="V265" s="10"/>
      <c r="W265" s="10">
        <v>79</v>
      </c>
      <c r="X265" s="10">
        <v>17</v>
      </c>
      <c r="Y265" s="10"/>
      <c r="Z265" s="10">
        <v>79</v>
      </c>
      <c r="AA265" s="10">
        <v>15</v>
      </c>
      <c r="AB265" s="10"/>
      <c r="AC265" s="10">
        <v>89</v>
      </c>
      <c r="AD265" s="10">
        <v>27</v>
      </c>
      <c r="AE265" s="10"/>
      <c r="AF265" s="10">
        <v>81</v>
      </c>
      <c r="AG265" s="10">
        <v>23</v>
      </c>
      <c r="AH265" s="10"/>
      <c r="AI265" s="10"/>
      <c r="AJ265" s="10"/>
      <c r="AK265" s="10"/>
      <c r="AL265" s="10"/>
      <c r="AM265" s="10"/>
      <c r="AO265" s="34">
        <f>ROUNDDOWN(AU265/AV265,3)</f>
        <v>4.2679999999999998</v>
      </c>
      <c r="AP265" s="35"/>
      <c r="AR265" s="11" t="s">
        <v>11</v>
      </c>
      <c r="AS265" s="2"/>
      <c r="AT265" s="2"/>
      <c r="AU265">
        <f>SUM(Q265,T265,W265,Z265,AC265,AF265,AI265,AL265)</f>
        <v>508</v>
      </c>
      <c r="AV265">
        <f>SUM(R265,U265,X265,AA265,AD265,AG265,AJ265,AM265)</f>
        <v>119</v>
      </c>
    </row>
    <row r="266" spans="1:48" ht="4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x14ac:dyDescent="0.2">
      <c r="A267" s="27">
        <v>9441</v>
      </c>
      <c r="B267" s="28"/>
      <c r="D267" s="29" t="str">
        <f>VLOOKUP(A267,[2]leden!A$1:C$65536,2,FALSE)</f>
        <v>ROSIER Nick</v>
      </c>
      <c r="E267" s="30"/>
      <c r="F267" s="30"/>
      <c r="G267" s="30"/>
      <c r="H267" s="30"/>
      <c r="I267" s="30"/>
      <c r="J267" s="31"/>
      <c r="L267" s="32" t="str">
        <f>VLOOKUP(A267,[2]leden!A$1:C$65536,3,FALSE)</f>
        <v>BCSK</v>
      </c>
      <c r="M267" s="33"/>
      <c r="O267" s="10" t="s">
        <v>9</v>
      </c>
      <c r="P267" s="10" t="e">
        <f>VLOOKUP(B268,[2]leden!A$1:D$65536,4,FALSE)</f>
        <v>#N/A</v>
      </c>
      <c r="Q267" s="10">
        <v>90</v>
      </c>
      <c r="R267" s="10">
        <v>23</v>
      </c>
      <c r="S267" s="10"/>
      <c r="T267" s="10">
        <v>90</v>
      </c>
      <c r="U267" s="10">
        <v>26</v>
      </c>
      <c r="V267" s="10"/>
      <c r="W267" s="10">
        <v>35</v>
      </c>
      <c r="X267" s="10">
        <v>17</v>
      </c>
      <c r="Y267" s="10"/>
      <c r="Z267" s="10">
        <v>79</v>
      </c>
      <c r="AA267" s="10">
        <v>18</v>
      </c>
      <c r="AB267" s="10"/>
      <c r="AC267" s="10">
        <v>76</v>
      </c>
      <c r="AD267" s="10">
        <v>23</v>
      </c>
      <c r="AE267" s="10"/>
      <c r="AF267" s="10">
        <v>90</v>
      </c>
      <c r="AG267" s="10">
        <v>27</v>
      </c>
      <c r="AH267" s="10"/>
      <c r="AI267" s="10"/>
      <c r="AJ267" s="10"/>
      <c r="AK267" s="10"/>
      <c r="AL267" s="10"/>
      <c r="AM267" s="10"/>
      <c r="AO267" s="34">
        <f>ROUNDDOWN(AU267/AV267,3)</f>
        <v>3.4319999999999999</v>
      </c>
      <c r="AP267" s="35"/>
      <c r="AR267" s="11" t="str">
        <f>IF(AO267&lt;10.7,"OG",IF(AND(AO267&gt;=10.7,AO267&lt;20),"MG",IF(AO267&gt;=20,"PR")))</f>
        <v>OG</v>
      </c>
      <c r="AS267" s="2"/>
      <c r="AT267" s="2"/>
      <c r="AU267">
        <f>SUM(Q267,T267,W267,Z267,AC267,AF267,AI267,AL267)</f>
        <v>460</v>
      </c>
      <c r="AV267">
        <f>SUM(R267,U267,X267,AA267,AD267,AG267,AJ267,AM267)</f>
        <v>134</v>
      </c>
    </row>
    <row r="268" spans="1:48" ht="3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x14ac:dyDescent="0.2">
      <c r="A269" s="27">
        <v>4845</v>
      </c>
      <c r="B269" s="28"/>
      <c r="D269" s="29" t="str">
        <f>VLOOKUP(A269,[2]leden!A$1:C$65536,2,FALSE)</f>
        <v>STEVENS Patrick</v>
      </c>
      <c r="E269" s="30"/>
      <c r="F269" s="30"/>
      <c r="G269" s="30"/>
      <c r="H269" s="30"/>
      <c r="I269" s="30"/>
      <c r="J269" s="31"/>
      <c r="L269" s="32" t="str">
        <f>VLOOKUP(A269,[2]leden!A$1:C$65536,3,FALSE)</f>
        <v>KAS</v>
      </c>
      <c r="M269" s="33"/>
      <c r="O269" s="10" t="str">
        <f>VLOOKUP(A269,[2]leden!A$1:F$65536,6,FALSE)</f>
        <v>5°</v>
      </c>
      <c r="P269" s="10" t="e">
        <f>VLOOKUP(B270,[2]leden!A$1:D$65536,4,FALSE)</f>
        <v>#N/A</v>
      </c>
      <c r="Q269" s="10">
        <v>61</v>
      </c>
      <c r="R269" s="10">
        <v>24</v>
      </c>
      <c r="S269" s="10"/>
      <c r="T269" s="10">
        <v>61</v>
      </c>
      <c r="U269" s="10">
        <v>14</v>
      </c>
      <c r="V269" s="10"/>
      <c r="W269" s="10">
        <v>66</v>
      </c>
      <c r="X269" s="10">
        <v>18</v>
      </c>
      <c r="Y269" s="10"/>
      <c r="Z269" s="10">
        <v>70</v>
      </c>
      <c r="AA269" s="10">
        <v>16</v>
      </c>
      <c r="AB269" s="10"/>
      <c r="AC269" s="10">
        <v>70</v>
      </c>
      <c r="AD269" s="10">
        <v>17</v>
      </c>
      <c r="AE269" s="10"/>
      <c r="AF269" s="10">
        <v>70</v>
      </c>
      <c r="AG269" s="10">
        <v>20</v>
      </c>
      <c r="AH269" s="10"/>
      <c r="AI269" s="10"/>
      <c r="AJ269" s="10"/>
      <c r="AK269" s="10"/>
      <c r="AL269" s="10"/>
      <c r="AM269" s="10"/>
      <c r="AO269" s="34">
        <f>ROUNDDOWN(AU269/AV269,3)</f>
        <v>3.6509999999999998</v>
      </c>
      <c r="AP269" s="35"/>
      <c r="AR269" s="11" t="s">
        <v>28</v>
      </c>
      <c r="AS269" s="2"/>
      <c r="AT269" s="2"/>
      <c r="AU269">
        <f>SUM(Q269,T269,W269,Z269,AC269,AF269,AI269,AL269)</f>
        <v>398</v>
      </c>
      <c r="AV269">
        <f>SUM(R269,U269,X269,AA269,AD269,AG269,AJ269,AM269)</f>
        <v>109</v>
      </c>
    </row>
    <row r="270" spans="1:48" ht="4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x14ac:dyDescent="0.2">
      <c r="A271" s="27">
        <v>9533</v>
      </c>
      <c r="B271" s="28"/>
      <c r="D271" s="29" t="s">
        <v>29</v>
      </c>
      <c r="E271" s="30"/>
      <c r="F271" s="30"/>
      <c r="G271" s="30"/>
      <c r="H271" s="30"/>
      <c r="I271" s="30"/>
      <c r="J271" s="31"/>
      <c r="L271" s="32" t="s">
        <v>54</v>
      </c>
      <c r="M271" s="33"/>
      <c r="O271" s="10" t="s">
        <v>13</v>
      </c>
      <c r="P271" s="10" t="e">
        <f>VLOOKUP(B272,[2]leden!A$1:D$65536,4,FALSE)</f>
        <v>#N/A</v>
      </c>
      <c r="Q271" s="10">
        <v>120</v>
      </c>
      <c r="R271" s="10">
        <v>14</v>
      </c>
      <c r="S271" s="10"/>
      <c r="T271" s="10">
        <v>113</v>
      </c>
      <c r="U271" s="10">
        <v>26</v>
      </c>
      <c r="V271" s="10"/>
      <c r="W271" s="10">
        <v>83</v>
      </c>
      <c r="X271" s="10">
        <v>20</v>
      </c>
      <c r="Y271" s="10"/>
      <c r="Z271" s="10">
        <v>120</v>
      </c>
      <c r="AA271" s="10">
        <v>7</v>
      </c>
      <c r="AB271" s="10"/>
      <c r="AC271" s="10">
        <v>116</v>
      </c>
      <c r="AD271" s="10">
        <v>29</v>
      </c>
      <c r="AE271" s="10"/>
      <c r="AF271" s="10">
        <v>70</v>
      </c>
      <c r="AG271" s="10">
        <v>12</v>
      </c>
      <c r="AH271" s="10"/>
      <c r="AI271" s="10"/>
      <c r="AJ271" s="10"/>
      <c r="AK271" s="10"/>
      <c r="AL271" s="10"/>
      <c r="AM271" s="10"/>
      <c r="AO271" s="34">
        <f>ROUNDDOWN(AU271/AV271,3)</f>
        <v>5.7590000000000003</v>
      </c>
      <c r="AP271" s="35"/>
      <c r="AR271" s="11" t="str">
        <f>IF(AO271&lt;10.7,"OG",IF(AND(AO271&gt;=10.7,AO271&lt;20),"MG",IF(AO271&gt;=20,"PR")))</f>
        <v>OG</v>
      </c>
      <c r="AS271" s="2"/>
      <c r="AT271" s="2"/>
      <c r="AU271">
        <f>SUM(Q271,T271,W271,Z271,AC271,AF271,AI271,AL271)</f>
        <v>622</v>
      </c>
      <c r="AV271">
        <f>SUM(R271,U271,X271,AA271,AD271,AG271,AJ271,AM271)</f>
        <v>108</v>
      </c>
    </row>
    <row r="272" spans="1:48" ht="3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x14ac:dyDescent="0.2">
      <c r="A273" s="27">
        <v>6122</v>
      </c>
      <c r="B273" s="28"/>
      <c r="D273" s="29" t="str">
        <f>VLOOKUP(A273,[2]leden!A$1:C$65536,2,FALSE)</f>
        <v>DE MAEYER Joris</v>
      </c>
      <c r="E273" s="30"/>
      <c r="F273" s="30"/>
      <c r="G273" s="30"/>
      <c r="H273" s="30"/>
      <c r="I273" s="30"/>
      <c r="J273" s="31"/>
      <c r="L273" s="32" t="str">
        <f>VLOOKUP(A273,[2]leden!A$1:C$65536,3,FALSE)</f>
        <v>K.SNBA</v>
      </c>
      <c r="M273" s="33"/>
      <c r="O273" s="10" t="str">
        <f>VLOOKUP(A273,[2]leden!A$1:F$65536,6,FALSE)</f>
        <v>2°</v>
      </c>
      <c r="P273" s="10" t="e">
        <f>VLOOKUP(B274,[2]leden!A$1:D$65536,4,FALSE)</f>
        <v>#N/A</v>
      </c>
      <c r="Q273" s="10">
        <v>160</v>
      </c>
      <c r="R273" s="10">
        <v>27</v>
      </c>
      <c r="S273" s="10"/>
      <c r="T273" s="10">
        <v>84</v>
      </c>
      <c r="U273" s="10">
        <v>18</v>
      </c>
      <c r="V273" s="10"/>
      <c r="W273" s="10">
        <v>160</v>
      </c>
      <c r="X273" s="10">
        <v>23</v>
      </c>
      <c r="Y273" s="10"/>
      <c r="Z273" s="10">
        <v>160</v>
      </c>
      <c r="AA273" s="10">
        <v>16</v>
      </c>
      <c r="AB273" s="10"/>
      <c r="AC273" s="10">
        <v>160</v>
      </c>
      <c r="AD273" s="10">
        <v>21</v>
      </c>
      <c r="AE273" s="10"/>
      <c r="AF273" s="10">
        <v>132</v>
      </c>
      <c r="AG273" s="10">
        <v>22</v>
      </c>
      <c r="AH273" s="10"/>
      <c r="AI273" s="10"/>
      <c r="AJ273" s="10"/>
      <c r="AK273" s="10"/>
      <c r="AL273" s="10"/>
      <c r="AM273" s="10"/>
      <c r="AO273" s="34">
        <f>ROUNDDOWN(AU273/AV273,3)</f>
        <v>6.74</v>
      </c>
      <c r="AP273" s="35"/>
      <c r="AR273" s="11" t="str">
        <f>IF(AO273&lt;10.7,"OG",IF(AND(AO273&gt;=10.7,AO273&lt;20),"MG",IF(AO273&gt;=20,"PR")))</f>
        <v>OG</v>
      </c>
      <c r="AS273" s="2"/>
      <c r="AT273" s="2"/>
      <c r="AU273">
        <f>SUM(Q273,T273,W273,Z273,AC273,AF273,AI273,AL273)</f>
        <v>856</v>
      </c>
      <c r="AV273">
        <f>SUM(R273,U273,X273,AA273,AD273,AG273,AJ273,AM273)</f>
        <v>127</v>
      </c>
    </row>
    <row r="274" spans="1:48" ht="3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x14ac:dyDescent="0.2">
      <c r="A275" s="27">
        <v>4559</v>
      </c>
      <c r="B275" s="28"/>
      <c r="D275" s="29" t="str">
        <f>VLOOKUP(A275,[2]leden!A$1:C$65536,2,FALSE)</f>
        <v>STANDAERT Arthur</v>
      </c>
      <c r="E275" s="30"/>
      <c r="F275" s="30"/>
      <c r="G275" s="30"/>
      <c r="H275" s="30"/>
      <c r="I275" s="30"/>
      <c r="J275" s="31"/>
      <c r="L275" s="32" t="str">
        <f>VLOOKUP(A275,[2]leden!A$1:C$65536,3,FALSE)</f>
        <v>BvG</v>
      </c>
      <c r="M275" s="33"/>
      <c r="O275" s="10" t="str">
        <f>VLOOKUP(A275,[2]leden!A$1:F$65536,6,FALSE)</f>
        <v>2°</v>
      </c>
      <c r="P275" s="10" t="e">
        <f>VLOOKUP(B276,[2]leden!A$1:D$65536,4,FALSE)</f>
        <v>#N/A</v>
      </c>
      <c r="Q275" s="10">
        <v>160</v>
      </c>
      <c r="R275" s="10">
        <v>30</v>
      </c>
      <c r="S275" s="10"/>
      <c r="T275" s="10">
        <v>160</v>
      </c>
      <c r="U275" s="10">
        <v>18</v>
      </c>
      <c r="V275" s="10"/>
      <c r="W275" s="10">
        <v>119</v>
      </c>
      <c r="X275" s="10">
        <v>16</v>
      </c>
      <c r="Y275" s="10"/>
      <c r="Z275" s="10">
        <v>140</v>
      </c>
      <c r="AA275" s="10">
        <v>21</v>
      </c>
      <c r="AB275" s="10"/>
      <c r="AC275" s="10">
        <v>34</v>
      </c>
      <c r="AD275" s="10">
        <v>8</v>
      </c>
      <c r="AE275" s="10"/>
      <c r="AF275" s="10">
        <v>59</v>
      </c>
      <c r="AG275" s="10">
        <v>9</v>
      </c>
      <c r="AH275" s="10"/>
      <c r="AI275" s="10"/>
      <c r="AJ275" s="10"/>
      <c r="AK275" s="10"/>
      <c r="AL275" s="10"/>
      <c r="AM275" s="10"/>
      <c r="AO275" s="34">
        <f>ROUNDDOWN(AU275/AV275,3)</f>
        <v>5.7640000000000002</v>
      </c>
      <c r="AP275" s="35"/>
      <c r="AR275" s="11" t="str">
        <f>IF(AO275&lt;10.7,"OG",IF(AND(AO275&gt;=10.7,AO275&lt;20),"MG",IF(AO275&gt;=20,"PR")))</f>
        <v>OG</v>
      </c>
      <c r="AS275" s="2"/>
      <c r="AT275" s="2"/>
      <c r="AU275">
        <f>SUM(Q275,T275,W275,Z275,AC275,AF275,AI275,AL275)/8*7</f>
        <v>588</v>
      </c>
      <c r="AV275">
        <f>SUM(R275,U275,X275,AA275,AD275,AG275,AJ275,AM275)</f>
        <v>102</v>
      </c>
    </row>
    <row r="276" spans="1:48" ht="3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x14ac:dyDescent="0.2">
      <c r="A277" s="27">
        <v>9218</v>
      </c>
      <c r="B277" s="28"/>
      <c r="D277" s="29" t="s">
        <v>30</v>
      </c>
      <c r="E277" s="30"/>
      <c r="F277" s="30"/>
      <c r="G277" s="30"/>
      <c r="H277" s="30"/>
      <c r="I277" s="30"/>
      <c r="J277" s="31"/>
      <c r="L277" s="32" t="s">
        <v>55</v>
      </c>
      <c r="M277" s="33"/>
      <c r="O277" s="10" t="s">
        <v>17</v>
      </c>
      <c r="P277" s="10" t="e">
        <f>VLOOKUP(B278,[2]leden!A$1:D$65536,4,FALSE)</f>
        <v>#N/A</v>
      </c>
      <c r="Q277" s="10">
        <v>160</v>
      </c>
      <c r="R277" s="10">
        <v>25</v>
      </c>
      <c r="S277" s="10"/>
      <c r="T277" s="10">
        <v>160</v>
      </c>
      <c r="U277" s="10">
        <v>9</v>
      </c>
      <c r="V277" s="10"/>
      <c r="W277" s="10">
        <v>160</v>
      </c>
      <c r="X277" s="10">
        <v>14</v>
      </c>
      <c r="Y277" s="10"/>
      <c r="Z277" s="10">
        <v>160</v>
      </c>
      <c r="AA277" s="10">
        <v>16</v>
      </c>
      <c r="AB277" s="10"/>
      <c r="AC277" s="10">
        <v>9</v>
      </c>
      <c r="AD277" s="10">
        <v>6</v>
      </c>
      <c r="AE277" s="10"/>
      <c r="AF277" s="10">
        <v>160</v>
      </c>
      <c r="AG277" s="10">
        <v>18</v>
      </c>
      <c r="AH277" s="10"/>
      <c r="AI277" s="10"/>
      <c r="AJ277" s="10"/>
      <c r="AK277" s="10"/>
      <c r="AL277" s="10"/>
      <c r="AM277" s="10"/>
      <c r="AO277" s="34">
        <f>ROUNDDOWN(AU277/AV277,3)</f>
        <v>9.1929999999999996</v>
      </c>
      <c r="AP277" s="35"/>
      <c r="AR277" s="11" t="s">
        <v>11</v>
      </c>
      <c r="AS277" s="2"/>
      <c r="AT277" s="2"/>
      <c r="AU277">
        <f>SUM(Q277,T277,W277,Z277,AC277,AF277,AI277,AL277)</f>
        <v>809</v>
      </c>
      <c r="AV277">
        <f>SUM(R277,U277,X277,AA277,AD277,AG277,AJ277,AM277)</f>
        <v>88</v>
      </c>
    </row>
    <row r="278" spans="1:48" ht="5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x14ac:dyDescent="0.2">
      <c r="A279" s="27">
        <v>6927</v>
      </c>
      <c r="B279" s="28"/>
      <c r="D279" s="29" t="str">
        <f>VLOOKUP(A279,[2]leden!A$1:C$65536,2,FALSE)</f>
        <v>DUJARDIN Luc</v>
      </c>
      <c r="E279" s="30"/>
      <c r="F279" s="30"/>
      <c r="G279" s="30"/>
      <c r="H279" s="30"/>
      <c r="I279" s="30"/>
      <c r="J279" s="31"/>
      <c r="L279" s="32" t="str">
        <f>VLOOKUP(A279,[2]leden!A$1:C$65536,3,FALSE)</f>
        <v>BvG</v>
      </c>
      <c r="M279" s="33"/>
      <c r="O279" s="10" t="str">
        <f>VLOOKUP(A279,[2]leden!A$1:F$65536,6,FALSE)</f>
        <v>1°</v>
      </c>
      <c r="P279" s="10" t="e">
        <f>VLOOKUP(B280,[2]leden!A$1:D$65536,4,FALSE)</f>
        <v>#N/A</v>
      </c>
      <c r="Q279" s="10">
        <v>79</v>
      </c>
      <c r="R279" s="10">
        <v>14</v>
      </c>
      <c r="S279" s="10"/>
      <c r="T279" s="10">
        <v>194</v>
      </c>
      <c r="U279" s="10">
        <v>17</v>
      </c>
      <c r="V279" s="10"/>
      <c r="W279" s="10">
        <v>210</v>
      </c>
      <c r="X279" s="10">
        <v>16</v>
      </c>
      <c r="Y279" s="10"/>
      <c r="Z279" s="10">
        <v>210</v>
      </c>
      <c r="AA279" s="10">
        <v>12</v>
      </c>
      <c r="AB279" s="10"/>
      <c r="AC279" s="10">
        <v>210</v>
      </c>
      <c r="AD279" s="10">
        <v>18</v>
      </c>
      <c r="AE279" s="10"/>
      <c r="AF279" s="10">
        <v>160</v>
      </c>
      <c r="AG279" s="10">
        <v>18</v>
      </c>
      <c r="AH279" s="10"/>
      <c r="AI279" s="10"/>
      <c r="AJ279" s="10"/>
      <c r="AK279" s="10"/>
      <c r="AL279" s="10"/>
      <c r="AM279" s="10"/>
      <c r="AO279" s="34">
        <f>ROUNDDOWN(AU279/AV279,3)</f>
        <v>11.189</v>
      </c>
      <c r="AP279" s="35"/>
      <c r="AR279" s="11" t="str">
        <f>IF(AO279&lt;10.7,"OG",IF(AND(AO279&gt;=10.7,AO279&lt;20),"MG",IF(AO279&gt;=20,"PR")))</f>
        <v>MG</v>
      </c>
      <c r="AS279" s="2"/>
      <c r="AT279" s="2"/>
      <c r="AU279">
        <f>SUM(Q279,T279,W279,Z279,AC279,AF279,AI279,AL279)</f>
        <v>1063</v>
      </c>
      <c r="AV279">
        <f>SUM(R279,U279,X279,AA279,AD279,AG279,AJ279,AM279)</f>
        <v>95</v>
      </c>
    </row>
    <row r="280" spans="1:48" ht="4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x14ac:dyDescent="0.2">
      <c r="A281" s="27">
        <v>5112</v>
      </c>
      <c r="B281" s="28"/>
      <c r="D281" s="29" t="s">
        <v>31</v>
      </c>
      <c r="E281" s="30"/>
      <c r="F281" s="30"/>
      <c r="G281" s="30"/>
      <c r="H281" s="30"/>
      <c r="I281" s="30"/>
      <c r="J281" s="31"/>
      <c r="L281" s="32" t="s">
        <v>52</v>
      </c>
      <c r="M281" s="33"/>
      <c r="O281" s="10" t="s">
        <v>32</v>
      </c>
      <c r="P281" s="10" t="e">
        <f>VLOOKUP(B282,[2]leden!A$1:D$65536,4,FALSE)</f>
        <v>#N/A</v>
      </c>
      <c r="Q281" s="10">
        <v>210</v>
      </c>
      <c r="R281" s="10">
        <v>15</v>
      </c>
      <c r="S281" s="10"/>
      <c r="T281" s="10">
        <v>210</v>
      </c>
      <c r="U281" s="10">
        <v>10</v>
      </c>
      <c r="V281" s="10"/>
      <c r="W281" s="10">
        <v>210</v>
      </c>
      <c r="X281" s="10">
        <v>14</v>
      </c>
      <c r="Y281" s="10"/>
      <c r="Z281" s="10">
        <v>210</v>
      </c>
      <c r="AA281" s="10">
        <v>17</v>
      </c>
      <c r="AB281" s="10"/>
      <c r="AC281" s="10">
        <v>106</v>
      </c>
      <c r="AD281" s="10">
        <v>11</v>
      </c>
      <c r="AE281" s="10"/>
      <c r="AF281" s="10">
        <v>210</v>
      </c>
      <c r="AG281" s="10">
        <v>22</v>
      </c>
      <c r="AH281" s="10"/>
      <c r="AI281" s="10"/>
      <c r="AJ281" s="10"/>
      <c r="AK281" s="10"/>
      <c r="AL281" s="10"/>
      <c r="AM281" s="10"/>
      <c r="AO281" s="38">
        <f>ROUNDDOWN(AU281/AV281,3)</f>
        <v>12.988</v>
      </c>
      <c r="AP281" s="39"/>
      <c r="AR281" s="11" t="str">
        <f>IF(AO281&lt;10.7,"OG",IF(AND(AO281&gt;=10.7,AO281&lt;20),"MG",IF(AO281&gt;=20,"PR")))</f>
        <v>MG</v>
      </c>
      <c r="AS281" s="2"/>
      <c r="AT281" s="2"/>
      <c r="AU281">
        <f>SUM(Q281,T281,W281,Z281,AC281,AF281,AI281,AL281)</f>
        <v>1156</v>
      </c>
      <c r="AV281">
        <f>SUM(R281,U281,X281,AA281,AD281,AG281,AJ281,AM281)</f>
        <v>89</v>
      </c>
    </row>
    <row r="282" spans="1:48" ht="3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x14ac:dyDescent="0.2">
      <c r="A283" s="27">
        <v>6712</v>
      </c>
      <c r="B283" s="28"/>
      <c r="D283" s="29" t="str">
        <f>VLOOKUP(A283,[2]leden!A$1:C$65536,2,FALSE)</f>
        <v>SEGERS Didier</v>
      </c>
      <c r="E283" s="30"/>
      <c r="F283" s="30"/>
      <c r="G283" s="30"/>
      <c r="H283" s="30"/>
      <c r="I283" s="30"/>
      <c r="J283" s="31"/>
      <c r="L283" s="32" t="str">
        <f>VLOOKUP(A283,[2]leden!A$1:C$65536,3,FALSE)</f>
        <v>KGV</v>
      </c>
      <c r="M283" s="33"/>
      <c r="O283" s="10" t="str">
        <f>VLOOKUP(A283,[2]leden!A$1:F$65536,6,FALSE)</f>
        <v>exc</v>
      </c>
      <c r="P283" s="10" t="e">
        <f>VLOOKUP(B284,[2]leden!A$1:D$65536,4,FALSE)</f>
        <v>#N/A</v>
      </c>
      <c r="Q283" s="10">
        <v>262</v>
      </c>
      <c r="R283" s="10">
        <v>16</v>
      </c>
      <c r="S283" s="10"/>
      <c r="T283" s="10">
        <v>262</v>
      </c>
      <c r="U283" s="10">
        <v>3</v>
      </c>
      <c r="V283" s="10"/>
      <c r="W283" s="10">
        <v>300</v>
      </c>
      <c r="X283" s="10">
        <v>13</v>
      </c>
      <c r="Y283" s="10"/>
      <c r="Z283" s="10">
        <v>300</v>
      </c>
      <c r="AA283" s="10">
        <v>13</v>
      </c>
      <c r="AB283" s="10"/>
      <c r="AC283" s="10">
        <v>300</v>
      </c>
      <c r="AD283" s="10">
        <v>9</v>
      </c>
      <c r="AE283" s="10"/>
      <c r="AF283" s="10">
        <v>177</v>
      </c>
      <c r="AG283" s="10">
        <v>13</v>
      </c>
      <c r="AH283" s="10"/>
      <c r="AI283" s="10"/>
      <c r="AJ283" s="10"/>
      <c r="AK283" s="10"/>
      <c r="AL283" s="10"/>
      <c r="AM283" s="10"/>
      <c r="AO283" s="38">
        <f>ROUNDDOWN(AU283/AV283,3)</f>
        <v>23.895</v>
      </c>
      <c r="AP283" s="39"/>
      <c r="AR283" s="11" t="s">
        <v>11</v>
      </c>
      <c r="AS283" s="2"/>
      <c r="AT283" s="2"/>
      <c r="AU283">
        <f>SUM(Q283,T283,W283,Z283,AC283,AF283,AI283,AL283)</f>
        <v>1601</v>
      </c>
      <c r="AV283">
        <f>SUM(R283,U283,X283,AA283,AD283,AG283,AJ283,AM283)</f>
        <v>67</v>
      </c>
    </row>
    <row r="284" spans="1:48" ht="3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idden="1" x14ac:dyDescent="0.2">
      <c r="A285" s="27"/>
      <c r="B285" s="28"/>
      <c r="D285" s="29" t="e">
        <f>VLOOKUP(A285,[2]leden!A$1:C$65536,2,FALSE)</f>
        <v>#N/A</v>
      </c>
      <c r="E285" s="30"/>
      <c r="F285" s="30"/>
      <c r="G285" s="30"/>
      <c r="H285" s="30"/>
      <c r="I285" s="30"/>
      <c r="J285" s="31"/>
      <c r="L285" s="32" t="e">
        <f>VLOOKUP(A285,[2]leden!A$1:C$65536,3,FALSE)</f>
        <v>#N/A</v>
      </c>
      <c r="M285" s="33"/>
      <c r="O285" s="10" t="e">
        <f>VLOOKUP(A285,[2]leden!A$1:F$65536,6,FALSE)</f>
        <v>#N/A</v>
      </c>
      <c r="P285" s="10" t="e">
        <f>VLOOKUP(B286,[2]leden!A$1:D$65536,4,FALSE)</f>
        <v>#N/A</v>
      </c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O285" s="34" t="e">
        <f>ROUNDDOWN(AU285/AV285,3)</f>
        <v>#DIV/0!</v>
      </c>
      <c r="AP285" s="35"/>
      <c r="AR285" s="11" t="e">
        <f>IF(AO285&lt;10.7,"OG",IF(AND(AO285&gt;=10.7,AO285&lt;20),"MG",IF(AO285&gt;=20,"PR")))</f>
        <v>#DIV/0!</v>
      </c>
      <c r="AS285" s="2"/>
      <c r="AT285" s="2"/>
      <c r="AU285">
        <f>SUM(Q285,T285,W285,Z285,AC285,AF285,AI285,AL285)</f>
        <v>0</v>
      </c>
      <c r="AV285">
        <f>SUM(R285,U285,X285,AA285,AD285,AG285,AJ285,AM285)</f>
        <v>0</v>
      </c>
    </row>
    <row r="286" spans="1:48" ht="3.75" hidden="1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idden="1" x14ac:dyDescent="0.2">
      <c r="A287" s="27"/>
      <c r="B287" s="28"/>
      <c r="D287" s="29" t="e">
        <f>VLOOKUP(A287,[2]leden!A$1:C$65536,2,FALSE)</f>
        <v>#N/A</v>
      </c>
      <c r="E287" s="30"/>
      <c r="F287" s="30"/>
      <c r="G287" s="30"/>
      <c r="H287" s="30"/>
      <c r="I287" s="30"/>
      <c r="J287" s="31"/>
      <c r="L287" s="32" t="e">
        <f>VLOOKUP(A287,[2]leden!A$1:C$65536,3,FALSE)</f>
        <v>#N/A</v>
      </c>
      <c r="M287" s="33"/>
      <c r="O287" s="10" t="e">
        <f>VLOOKUP(A287,[2]leden!A$1:F$65536,6,FALSE)</f>
        <v>#N/A</v>
      </c>
      <c r="P287" s="10" t="e">
        <f>VLOOKUP(B288,[2]leden!A$1:D$65536,4,FALSE)</f>
        <v>#N/A</v>
      </c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O287" s="34" t="e">
        <f>ROUNDDOWN(AU287/AV287,3)</f>
        <v>#DIV/0!</v>
      </c>
      <c r="AP287" s="35"/>
      <c r="AR287" s="11" t="e">
        <f>IF(AO287&lt;10.7,"OG",IF(AND(AO287&gt;=10.7,AO287&lt;20),"MG",IF(AO287&gt;=20,"PR")))</f>
        <v>#DIV/0!</v>
      </c>
      <c r="AS287" s="2"/>
      <c r="AT287" s="2"/>
      <c r="AU287">
        <f>SUM(Q287,T287,W287,Z287,AC287,AF287,AI287,AL287)</f>
        <v>0</v>
      </c>
      <c r="AV287">
        <f>SUM(R287,U287,X287,AA287,AD287,AG287,AJ287,AM287)</f>
        <v>0</v>
      </c>
    </row>
    <row r="288" spans="1:48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x14ac:dyDescent="0.2">
      <c r="A289" s="36" t="s">
        <v>33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2"/>
      <c r="O289" s="17"/>
      <c r="P289" s="17"/>
      <c r="Q289" s="18"/>
      <c r="R289" s="18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37"/>
      <c r="AP289" s="37"/>
      <c r="AQ289" s="2"/>
      <c r="AR289" s="12"/>
      <c r="AS289" s="2"/>
      <c r="AT289" s="2"/>
      <c r="AU289" s="2"/>
      <c r="AV289" s="2"/>
    </row>
    <row r="290" spans="1:48" ht="5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x14ac:dyDescent="0.2">
      <c r="A291" s="27">
        <v>9261</v>
      </c>
      <c r="B291" s="28"/>
      <c r="D291" s="29" t="str">
        <f>VLOOKUP(A291,[2]leden!A$1:C$65536,2,FALSE)</f>
        <v>MEULEMEESTER Cedric</v>
      </c>
      <c r="E291" s="30"/>
      <c r="F291" s="30"/>
      <c r="G291" s="30"/>
      <c r="H291" s="30"/>
      <c r="I291" s="30"/>
      <c r="J291" s="31"/>
      <c r="L291" s="32" t="str">
        <f>VLOOKUP(A291,[2]leden!A$1:C$65536,3,FALSE)</f>
        <v>GS</v>
      </c>
      <c r="M291" s="33"/>
      <c r="O291" s="10" t="str">
        <f>VLOOKUP(A291,[2]leden!A$1:F$65536,6,FALSE)</f>
        <v>8°</v>
      </c>
      <c r="P291" s="10" t="e">
        <f>VLOOKUP(B291,[2]leden!A$1:D$65536,4,FALSE)</f>
        <v>#N/A</v>
      </c>
      <c r="Q291" s="10">
        <v>30</v>
      </c>
      <c r="R291" s="10">
        <v>30</v>
      </c>
      <c r="S291" s="10"/>
      <c r="T291" s="10">
        <v>9</v>
      </c>
      <c r="U291" s="10">
        <v>19</v>
      </c>
      <c r="V291" s="10"/>
      <c r="W291" s="10">
        <v>30</v>
      </c>
      <c r="X291" s="10">
        <v>16</v>
      </c>
      <c r="Y291" s="10"/>
      <c r="Z291" s="10">
        <v>30</v>
      </c>
      <c r="AA291" s="10">
        <v>22</v>
      </c>
      <c r="AB291" s="10"/>
      <c r="AC291" s="10">
        <v>17</v>
      </c>
      <c r="AD291" s="10">
        <v>17</v>
      </c>
      <c r="AE291" s="10"/>
      <c r="AF291" s="10">
        <v>30</v>
      </c>
      <c r="AG291" s="10">
        <v>24</v>
      </c>
      <c r="AH291" s="10"/>
      <c r="AI291" s="10">
        <v>21</v>
      </c>
      <c r="AJ291" s="10">
        <v>23</v>
      </c>
      <c r="AK291" s="10"/>
      <c r="AL291" s="10">
        <v>23</v>
      </c>
      <c r="AM291" s="10">
        <v>24</v>
      </c>
      <c r="AO291" s="34">
        <f>ROUNDDOWN(AU291/AV291,3)</f>
        <v>1.085</v>
      </c>
      <c r="AP291" s="35"/>
      <c r="AR291" s="11" t="str">
        <f>IF(AO291&lt;1,"OG",IF(AND(AO291&gt;=1,AO291&lt;1.6),"MG",IF(AND(AO291&gt;=1.6,AO291&lt;2.2),"PR",IF(AND(AO291&gt;=2.2,AO291&lt;2.8),"DPR",IF(AND(AO291&gt;=2.8,AO291&lt;3.6),"DRPR")))))</f>
        <v>MG</v>
      </c>
      <c r="AU291">
        <f>SUM(Q291,T291,W291,Z291,AC291,AF291,AI291,AL291)</f>
        <v>190</v>
      </c>
      <c r="AV291">
        <f>SUM(R291,U291,X291,AA291,AD291,AG291,AJ291,AM291)</f>
        <v>175</v>
      </c>
    </row>
    <row r="292" spans="1:48" ht="3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x14ac:dyDescent="0.2">
      <c r="A293" s="27">
        <v>9428</v>
      </c>
      <c r="B293" s="28"/>
      <c r="D293" s="29" t="str">
        <f>VLOOKUP(A293,[2]leden!A$1:C$65536,2,FALSE)</f>
        <v>WIELFAERT Curt</v>
      </c>
      <c r="E293" s="30"/>
      <c r="F293" s="30"/>
      <c r="G293" s="30"/>
      <c r="H293" s="30"/>
      <c r="I293" s="30"/>
      <c r="J293" s="31"/>
      <c r="L293" s="32" t="str">
        <f>VLOOKUP(A293,[2]leden!A$1:C$65536,3,FALSE)</f>
        <v xml:space="preserve">K&amp;V </v>
      </c>
      <c r="M293" s="33"/>
      <c r="O293" s="10" t="str">
        <f>VLOOKUP(A293,[2]leden!A$1:F$65536,6,FALSE)</f>
        <v>8°</v>
      </c>
      <c r="P293" s="10" t="e">
        <f>VLOOKUP(B294,[2]leden!A$1:D$65536,4,FALSE)</f>
        <v>#N/A</v>
      </c>
      <c r="Q293" s="10">
        <v>17</v>
      </c>
      <c r="R293" s="10">
        <v>16</v>
      </c>
      <c r="S293" s="10"/>
      <c r="T293" s="10">
        <v>30</v>
      </c>
      <c r="U293" s="10">
        <v>16</v>
      </c>
      <c r="V293" s="10"/>
      <c r="W293" s="10">
        <v>30</v>
      </c>
      <c r="X293" s="10">
        <v>19</v>
      </c>
      <c r="Y293" s="10"/>
      <c r="Z293" s="10">
        <v>29</v>
      </c>
      <c r="AA293" s="10">
        <v>20</v>
      </c>
      <c r="AB293" s="10"/>
      <c r="AC293" s="10">
        <v>30</v>
      </c>
      <c r="AD293" s="10">
        <v>18</v>
      </c>
      <c r="AE293" s="10"/>
      <c r="AF293" s="10">
        <v>30</v>
      </c>
      <c r="AG293" s="10">
        <v>16</v>
      </c>
      <c r="AH293" s="10"/>
      <c r="AI293" s="10">
        <v>26</v>
      </c>
      <c r="AJ293" s="10">
        <v>23</v>
      </c>
      <c r="AK293" s="10"/>
      <c r="AL293" s="10">
        <v>22</v>
      </c>
      <c r="AM293" s="10">
        <v>21</v>
      </c>
      <c r="AO293" s="34">
        <f>ROUNDDOWN(AU293/AV293,3)</f>
        <v>1.4359999999999999</v>
      </c>
      <c r="AP293" s="35"/>
      <c r="AR293" s="11" t="s">
        <v>11</v>
      </c>
      <c r="AU293">
        <f>SUM(Q293,T293,W293,Z293,AC293,AF293,AI293,AL293)</f>
        <v>214</v>
      </c>
      <c r="AV293">
        <f>SUM(R293,U293,X293,AA293,AD293,AG293,AJ293,AM293)</f>
        <v>149</v>
      </c>
    </row>
    <row r="294" spans="1:48" ht="4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x14ac:dyDescent="0.2">
      <c r="A295" s="27">
        <v>9432</v>
      </c>
      <c r="B295" s="28"/>
      <c r="D295" s="29" t="str">
        <f>VLOOKUP(A295,[2]leden!A$1:C$65536,2,FALSE)</f>
        <v>VANAELST Paul</v>
      </c>
      <c r="E295" s="30"/>
      <c r="F295" s="30"/>
      <c r="G295" s="30"/>
      <c r="H295" s="30"/>
      <c r="I295" s="30"/>
      <c r="J295" s="31"/>
      <c r="L295" s="32" t="str">
        <f>VLOOKUP(A295,[2]leden!A$1:C$65536,3,FALSE)</f>
        <v>KBCAW</v>
      </c>
      <c r="M295" s="33"/>
      <c r="O295" s="10" t="str">
        <f>VLOOKUP(A295,[2]leden!A$1:F$65536,6,FALSE)</f>
        <v>7°</v>
      </c>
      <c r="P295" s="10" t="e">
        <f>VLOOKUP(B296,[2]leden!A$1:D$65536,4,FALSE)</f>
        <v>#N/A</v>
      </c>
      <c r="Q295" s="10">
        <v>40</v>
      </c>
      <c r="R295" s="10">
        <v>18</v>
      </c>
      <c r="S295" s="10"/>
      <c r="T295" s="10">
        <v>33</v>
      </c>
      <c r="U295" s="10">
        <v>30</v>
      </c>
      <c r="V295" s="10"/>
      <c r="W295" s="10">
        <v>36</v>
      </c>
      <c r="X295" s="10">
        <v>22</v>
      </c>
      <c r="Y295" s="10"/>
      <c r="Z295" s="10">
        <v>26</v>
      </c>
      <c r="AA295" s="10">
        <v>18</v>
      </c>
      <c r="AB295" s="10"/>
      <c r="AC295" s="10">
        <v>40</v>
      </c>
      <c r="AD295" s="10">
        <v>18</v>
      </c>
      <c r="AE295" s="10"/>
      <c r="AF295" s="10">
        <v>37</v>
      </c>
      <c r="AG295" s="10">
        <v>21</v>
      </c>
      <c r="AH295" s="10"/>
      <c r="AI295" s="10">
        <v>35</v>
      </c>
      <c r="AJ295" s="10">
        <v>24</v>
      </c>
      <c r="AK295" s="10"/>
      <c r="AL295" s="10">
        <v>35</v>
      </c>
      <c r="AM295" s="10">
        <v>21</v>
      </c>
      <c r="AO295" s="34">
        <f>ROUNDDOWN(AU295/AV295,3)</f>
        <v>1.639</v>
      </c>
      <c r="AP295" s="35"/>
      <c r="AR295" s="11" t="str">
        <f>IF(AO295&lt;1.6,"OG",IF(AND(AO295&gt;=1.6,AO295&lt;2.2),"MG",IF(AND(AO295&gt;=2.2,AO295&lt;2.8),"PR",IF(AND(AO295&gt;=2.8,AO295&lt;2.6),"DPR",IF(AND(AO295&gt;=3.6,AO295&lt;4.8),"DRPR")))))</f>
        <v>MG</v>
      </c>
      <c r="AU295">
        <f>SUM(Q295,T295,W295,Z295,AC295,AF295,AI295,AL295)</f>
        <v>282</v>
      </c>
      <c r="AV295">
        <f>SUM(R295,U295,X295,AA295,AD295,AG295,AJ295,AM295)</f>
        <v>172</v>
      </c>
    </row>
    <row r="296" spans="1:48" ht="3.75" customHeight="1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R296" s="11"/>
    </row>
    <row r="297" spans="1:48" x14ac:dyDescent="0.2">
      <c r="A297" s="27">
        <v>9421</v>
      </c>
      <c r="B297" s="28"/>
      <c r="D297" s="29" t="str">
        <f>VLOOKUP(A297,[2]leden!A$1:C$65536,2,FALSE)</f>
        <v>Caudron Danny</v>
      </c>
      <c r="E297" s="30"/>
      <c r="F297" s="30"/>
      <c r="G297" s="30"/>
      <c r="H297" s="30"/>
      <c r="I297" s="30"/>
      <c r="J297" s="31"/>
      <c r="L297" s="32" t="str">
        <f>VLOOKUP(A297,[2]leden!A$1:C$65536,3,FALSE)</f>
        <v>ED</v>
      </c>
      <c r="M297" s="33"/>
      <c r="O297" s="10" t="str">
        <f>VLOOKUP(A297,[2]leden!A$1:F$65536,6,FALSE)</f>
        <v>5°</v>
      </c>
      <c r="P297" s="10" t="e">
        <f>VLOOKUP(B298,[2]leden!A$1:D$65536,4,FALSE)</f>
        <v>#N/A</v>
      </c>
      <c r="Q297" s="10">
        <v>61</v>
      </c>
      <c r="R297" s="10">
        <v>25</v>
      </c>
      <c r="S297" s="10"/>
      <c r="T297" s="10">
        <v>61</v>
      </c>
      <c r="U297" s="10">
        <v>20</v>
      </c>
      <c r="V297" s="10"/>
      <c r="W297" s="10">
        <v>70</v>
      </c>
      <c r="X297" s="10">
        <v>18</v>
      </c>
      <c r="Y297" s="10"/>
      <c r="Z297" s="10">
        <v>70</v>
      </c>
      <c r="AA297" s="10">
        <v>22</v>
      </c>
      <c r="AB297" s="10"/>
      <c r="AC297" s="10">
        <v>70</v>
      </c>
      <c r="AD297" s="10">
        <v>23</v>
      </c>
      <c r="AE297" s="10"/>
      <c r="AF297" s="10">
        <v>70</v>
      </c>
      <c r="AG297" s="10">
        <v>23</v>
      </c>
      <c r="AH297" s="10"/>
      <c r="AI297" s="10">
        <v>61</v>
      </c>
      <c r="AJ297" s="10">
        <v>24</v>
      </c>
      <c r="AK297" s="10"/>
      <c r="AL297" s="10">
        <v>28</v>
      </c>
      <c r="AM297" s="10">
        <v>15</v>
      </c>
      <c r="AO297" s="34">
        <f>ROUNDDOWN(AU297/AV297,3)</f>
        <v>2.8879999999999999</v>
      </c>
      <c r="AP297" s="35"/>
      <c r="AR297" s="11" t="s">
        <v>11</v>
      </c>
      <c r="AU297">
        <f>SUM(Q297,T297,W297,Z297,AC297,AF297,AI297,AL297)</f>
        <v>491</v>
      </c>
      <c r="AV297">
        <f>SUM(R297,U297,X297,AA297,AD297,AG297,AJ297,AM297)</f>
        <v>170</v>
      </c>
    </row>
    <row r="298" spans="1:48" ht="3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x14ac:dyDescent="0.2">
      <c r="A299" s="27">
        <v>9066</v>
      </c>
      <c r="B299" s="28"/>
      <c r="D299" s="29" t="str">
        <f>VLOOKUP(A299,[2]leden!A$1:C$65536,2,FALSE)</f>
        <v>Willems Raymond</v>
      </c>
      <c r="E299" s="30"/>
      <c r="F299" s="30"/>
      <c r="G299" s="30"/>
      <c r="H299" s="30"/>
      <c r="I299" s="30"/>
      <c r="J299" s="31"/>
      <c r="L299" s="32" t="str">
        <f>VLOOKUP(A299,[2]leden!A$1:C$65536,3,FALSE)</f>
        <v>BvG</v>
      </c>
      <c r="M299" s="33"/>
      <c r="O299" s="10" t="str">
        <f>VLOOKUP(A299,[2]leden!A$1:F$65536,6,FALSE)</f>
        <v>5°</v>
      </c>
      <c r="P299" s="10" t="e">
        <f>VLOOKUP(B299,[2]leden!A$1:D$65536,4,FALSE)</f>
        <v>#N/A</v>
      </c>
      <c r="Q299" s="10">
        <v>90</v>
      </c>
      <c r="R299" s="10">
        <v>27</v>
      </c>
      <c r="S299" s="10"/>
      <c r="T299" s="10">
        <v>90</v>
      </c>
      <c r="U299" s="10">
        <v>23</v>
      </c>
      <c r="V299" s="10"/>
      <c r="W299" s="10">
        <v>67</v>
      </c>
      <c r="X299" s="10">
        <v>17</v>
      </c>
      <c r="Y299" s="10"/>
      <c r="Z299" s="10">
        <v>79</v>
      </c>
      <c r="AA299" s="10">
        <v>23</v>
      </c>
      <c r="AB299" s="10"/>
      <c r="AC299" s="10">
        <v>39</v>
      </c>
      <c r="AD299" s="10">
        <v>17</v>
      </c>
      <c r="AE299" s="10"/>
      <c r="AF299" s="10">
        <v>90</v>
      </c>
      <c r="AG299" s="10">
        <v>19</v>
      </c>
      <c r="AH299" s="10"/>
      <c r="AI299" s="10">
        <v>45</v>
      </c>
      <c r="AJ299" s="10">
        <v>17</v>
      </c>
      <c r="AK299" s="10"/>
      <c r="AL299" s="10">
        <v>74</v>
      </c>
      <c r="AM299" s="10">
        <v>24</v>
      </c>
      <c r="AO299" s="34">
        <f>ROUNDDOWN(AU299/AV299,3)</f>
        <v>3.4369999999999998</v>
      </c>
      <c r="AP299" s="35"/>
      <c r="AR299" s="11" t="s">
        <v>18</v>
      </c>
      <c r="AU299">
        <f>SUM(Q299,T299,W299,Z299,AC299,AF299,AI299,AL299)</f>
        <v>574</v>
      </c>
      <c r="AV299">
        <f>SUM(R299,U299,X299,AA299,AD299,AG299,AJ299,AM299)</f>
        <v>167</v>
      </c>
    </row>
    <row r="300" spans="1:48" ht="3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x14ac:dyDescent="0.2">
      <c r="A301" s="27">
        <v>9263</v>
      </c>
      <c r="B301" s="28"/>
      <c r="D301" s="29" t="str">
        <f>VLOOKUP(A301,[2]leden!A$1:C$65536,2,FALSE)</f>
        <v>DE  VOS  Guido</v>
      </c>
      <c r="E301" s="30"/>
      <c r="F301" s="30"/>
      <c r="G301" s="30"/>
      <c r="H301" s="30"/>
      <c r="I301" s="30"/>
      <c r="J301" s="31"/>
      <c r="L301" s="32" t="str">
        <f>VLOOKUP(A301,[2]leden!A$1:C$65536,3,FALSE)</f>
        <v>ROY</v>
      </c>
      <c r="M301" s="33"/>
      <c r="O301" s="10" t="str">
        <f>VLOOKUP(A301,[2]leden!A$1:F$65536,6,FALSE)</f>
        <v>4°</v>
      </c>
      <c r="P301" s="10" t="e">
        <f>VLOOKUP(B301,[2]leden!A$1:D$65536,4,FALSE)</f>
        <v>#N/A</v>
      </c>
      <c r="Q301" s="10">
        <v>79</v>
      </c>
      <c r="R301" s="10">
        <v>14</v>
      </c>
      <c r="S301" s="10"/>
      <c r="T301" s="10">
        <v>79</v>
      </c>
      <c r="U301" s="10">
        <v>17</v>
      </c>
      <c r="V301" s="10"/>
      <c r="W301" s="10">
        <v>79</v>
      </c>
      <c r="X301" s="10">
        <v>17</v>
      </c>
      <c r="Y301" s="10"/>
      <c r="Z301" s="10">
        <v>79</v>
      </c>
      <c r="AA301" s="10">
        <v>15</v>
      </c>
      <c r="AB301" s="10"/>
      <c r="AC301" s="10">
        <v>90</v>
      </c>
      <c r="AD301" s="10">
        <v>29</v>
      </c>
      <c r="AE301" s="10"/>
      <c r="AF301" s="10">
        <v>90</v>
      </c>
      <c r="AG301" s="10">
        <v>12</v>
      </c>
      <c r="AH301" s="10"/>
      <c r="AI301" s="10">
        <v>79</v>
      </c>
      <c r="AJ301" s="10">
        <v>17</v>
      </c>
      <c r="AK301" s="10"/>
      <c r="AL301" s="10">
        <v>79</v>
      </c>
      <c r="AM301" s="10">
        <v>15</v>
      </c>
      <c r="AO301" s="34">
        <f>ROUNDDOWN(AU301/AV301,3)</f>
        <v>4.8079999999999998</v>
      </c>
      <c r="AP301" s="35"/>
      <c r="AR301" s="11" t="str">
        <f>IF(AO301&lt;3.6,"OG",IF(AND(AO301&gt;=3.6,AO301&lt;4.8),"MG",IF(AND(AO301&gt;=4.8,AO301&lt;6.4),"PR",IF(AND(AO301&gt;=6.4,AO301&lt;10.7),"DPR",IF(AND(AO301&gt;=10.7,AO301&lt;20),"DRPR")))))</f>
        <v>PR</v>
      </c>
      <c r="AU301">
        <f>SUM(Q301,T301,W301,Z301,AC301,AF301,AI301,AL301)</f>
        <v>654</v>
      </c>
      <c r="AV301">
        <f>SUM(R301,U301,X301,AA301,AD301,AG301,AJ301,AM301)</f>
        <v>136</v>
      </c>
    </row>
    <row r="302" spans="1:48" ht="3.75" customHeight="1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R302" s="11"/>
    </row>
    <row r="303" spans="1:48" x14ac:dyDescent="0.2">
      <c r="A303" s="27">
        <v>9274</v>
      </c>
      <c r="B303" s="28"/>
      <c r="D303" s="29" t="str">
        <f>VLOOKUP(A303,[2]leden!A$1:C$65536,2,FALSE)</f>
        <v>VERBRUGGHE Philippe</v>
      </c>
      <c r="E303" s="30"/>
      <c r="F303" s="30"/>
      <c r="G303" s="30"/>
      <c r="H303" s="30"/>
      <c r="I303" s="30"/>
      <c r="J303" s="31"/>
      <c r="L303" s="32" t="str">
        <f>VLOOKUP(A303,[2]leden!A$1:C$65536,3,FALSE)</f>
        <v>K.GHOK</v>
      </c>
      <c r="M303" s="33"/>
      <c r="O303" s="10" t="s">
        <v>17</v>
      </c>
      <c r="P303" s="10" t="e">
        <f>VLOOKUP(B303,[2]leden!A$1:D$65536,4,FALSE)</f>
        <v>#N/A</v>
      </c>
      <c r="Q303" s="10">
        <v>51</v>
      </c>
      <c r="R303" s="10">
        <v>17</v>
      </c>
      <c r="S303" s="10"/>
      <c r="T303" s="10">
        <v>160</v>
      </c>
      <c r="U303" s="10">
        <v>14</v>
      </c>
      <c r="V303" s="10"/>
      <c r="W303" s="10">
        <v>160</v>
      </c>
      <c r="X303" s="10">
        <v>26</v>
      </c>
      <c r="Y303" s="10"/>
      <c r="Z303" s="10">
        <v>148</v>
      </c>
      <c r="AA303" s="10">
        <v>9</v>
      </c>
      <c r="AB303" s="10"/>
      <c r="AC303" s="10">
        <v>160</v>
      </c>
      <c r="AD303" s="10">
        <v>8</v>
      </c>
      <c r="AE303" s="10"/>
      <c r="AF303" s="10">
        <v>160</v>
      </c>
      <c r="AG303" s="10">
        <v>13</v>
      </c>
      <c r="AH303" s="10"/>
      <c r="AI303" s="10">
        <v>110</v>
      </c>
      <c r="AJ303" s="10">
        <v>9</v>
      </c>
      <c r="AK303" s="10"/>
      <c r="AL303" s="10">
        <v>140</v>
      </c>
      <c r="AM303" s="10">
        <v>13</v>
      </c>
      <c r="AO303" s="34">
        <f>ROUNDDOWN(AU303/AV303,3)</f>
        <v>9.99</v>
      </c>
      <c r="AP303" s="35"/>
      <c r="AR303" s="11" t="s">
        <v>34</v>
      </c>
      <c r="AU303">
        <f>SUM(Q303,T303,W303,Z303,AC303,AF303,AI303,AL303)</f>
        <v>1089</v>
      </c>
      <c r="AV303">
        <f>SUM(R303,U303,X303,AA303,AD303,AG303,AJ303,AM303)</f>
        <v>109</v>
      </c>
    </row>
    <row r="304" spans="1:48" ht="3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x14ac:dyDescent="0.2">
      <c r="A305" s="27">
        <v>9431</v>
      </c>
      <c r="B305" s="28"/>
      <c r="D305" s="29" t="str">
        <f>VLOOKUP(A305,[2]leden!A$1:C$65536,2,FALSE)</f>
        <v>JACQUEMYN Tony</v>
      </c>
      <c r="E305" s="30"/>
      <c r="F305" s="30"/>
      <c r="G305" s="30"/>
      <c r="H305" s="30"/>
      <c r="I305" s="30"/>
      <c r="J305" s="31"/>
      <c r="L305" s="32" t="str">
        <f>VLOOKUP(A305,[2]leden!A$1:C$65536,3,FALSE)</f>
        <v>KBCAW</v>
      </c>
      <c r="M305" s="33"/>
      <c r="O305" s="10" t="s">
        <v>17</v>
      </c>
      <c r="P305" s="10" t="e">
        <f>VLOOKUP(B306,[2]leden!A$1:D$65536,4,FALSE)</f>
        <v>#N/A</v>
      </c>
      <c r="Q305" s="10">
        <v>160</v>
      </c>
      <c r="R305" s="10">
        <v>17</v>
      </c>
      <c r="S305" s="10"/>
      <c r="T305" s="10">
        <v>139</v>
      </c>
      <c r="U305" s="10">
        <v>14</v>
      </c>
      <c r="V305" s="10"/>
      <c r="W305" s="10">
        <v>160</v>
      </c>
      <c r="X305" s="10">
        <v>22</v>
      </c>
      <c r="Y305" s="10"/>
      <c r="Z305" s="10">
        <v>160</v>
      </c>
      <c r="AA305" s="10">
        <v>17</v>
      </c>
      <c r="AB305" s="10"/>
      <c r="AC305" s="10">
        <v>122</v>
      </c>
      <c r="AD305" s="10">
        <v>18</v>
      </c>
      <c r="AE305" s="10"/>
      <c r="AF305" s="10">
        <v>160</v>
      </c>
      <c r="AG305" s="10">
        <v>6</v>
      </c>
      <c r="AH305" s="10"/>
      <c r="AI305" s="10">
        <v>122</v>
      </c>
      <c r="AJ305" s="10">
        <v>13</v>
      </c>
      <c r="AK305" s="10"/>
      <c r="AL305" s="10">
        <v>131</v>
      </c>
      <c r="AM305" s="10">
        <v>15</v>
      </c>
      <c r="AO305" s="34">
        <f>ROUNDDOWN(AU305/AV305,3)</f>
        <v>9.4589999999999996</v>
      </c>
      <c r="AP305" s="35"/>
      <c r="AR305" s="11" t="s">
        <v>11</v>
      </c>
      <c r="AU305">
        <f>SUM(Q305,T305,W305,Z305,AC305,AF305,AI305,AL305)</f>
        <v>1154</v>
      </c>
      <c r="AV305">
        <f>SUM(R305,U305,X305,AA305,AD305,AG305,AJ305,AM305)</f>
        <v>122</v>
      </c>
    </row>
    <row r="306" spans="1:48" ht="4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x14ac:dyDescent="0.2">
      <c r="A307" s="27">
        <v>7308</v>
      </c>
      <c r="B307" s="28"/>
      <c r="D307" s="29" t="str">
        <f>VLOOKUP(A307,[2]leden!A$1:C$65536,2,FALSE)</f>
        <v>CLAUS Gino</v>
      </c>
      <c r="E307" s="30"/>
      <c r="F307" s="30"/>
      <c r="G307" s="30"/>
      <c r="H307" s="30"/>
      <c r="I307" s="30"/>
      <c r="J307" s="31"/>
      <c r="L307" s="32" t="str">
        <f>VLOOKUP(A307,[2]leden!A$1:C$65536,3,FALSE)</f>
        <v>K.GHOK</v>
      </c>
      <c r="M307" s="33"/>
      <c r="O307" s="10" t="str">
        <f>VLOOKUP(A307,[2]leden!A$1:F$65536,6,FALSE)</f>
        <v>2°</v>
      </c>
      <c r="P307" s="10" t="e">
        <f>VLOOKUP(B308,[2]leden!A$1:D$65536,4,FALSE)</f>
        <v>#N/A</v>
      </c>
      <c r="Q307" s="10">
        <v>160</v>
      </c>
      <c r="R307" s="10">
        <v>30</v>
      </c>
      <c r="S307" s="10"/>
      <c r="T307" s="10">
        <v>160</v>
      </c>
      <c r="U307" s="10">
        <v>14</v>
      </c>
      <c r="V307" s="10"/>
      <c r="W307" s="10">
        <v>160</v>
      </c>
      <c r="X307" s="10">
        <v>23</v>
      </c>
      <c r="Y307" s="10"/>
      <c r="Z307" s="10">
        <v>160</v>
      </c>
      <c r="AA307" s="10">
        <v>20</v>
      </c>
      <c r="AB307" s="10"/>
      <c r="AC307" s="10">
        <v>122</v>
      </c>
      <c r="AD307" s="10">
        <v>21</v>
      </c>
      <c r="AE307" s="10"/>
      <c r="AF307" s="10">
        <v>160</v>
      </c>
      <c r="AG307" s="10">
        <v>11</v>
      </c>
      <c r="AH307" s="10"/>
      <c r="AI307" s="10">
        <v>140</v>
      </c>
      <c r="AJ307" s="10">
        <v>9</v>
      </c>
      <c r="AK307" s="10"/>
      <c r="AL307" s="10">
        <v>140</v>
      </c>
      <c r="AM307" s="10">
        <v>15</v>
      </c>
      <c r="AO307" s="34">
        <f>ROUNDDOWN(AU307/AV307,3)</f>
        <v>8.4049999999999994</v>
      </c>
      <c r="AP307" s="35"/>
      <c r="AR307" s="11" t="s">
        <v>11</v>
      </c>
      <c r="AU307">
        <f>SUM(Q307,T307,W307,Z307,AC307,AF307,AI307,AL307)</f>
        <v>1202</v>
      </c>
      <c r="AV307">
        <f>SUM(R307,U307,X307,AA307,AD307,AG307,AJ307,AM307)</f>
        <v>143</v>
      </c>
    </row>
    <row r="308" spans="1:48" ht="4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12"/>
      <c r="AS308" s="2"/>
      <c r="AT308" s="2"/>
      <c r="AU308" s="2"/>
      <c r="AV308" s="2"/>
    </row>
    <row r="310" spans="1:48" x14ac:dyDescent="0.2">
      <c r="A310" s="22">
        <v>1</v>
      </c>
      <c r="B310" s="23" t="s">
        <v>35</v>
      </c>
      <c r="D310" s="22"/>
      <c r="E310" s="22"/>
      <c r="F310" s="22"/>
      <c r="G310" s="22"/>
      <c r="H310" s="22"/>
      <c r="L310" s="24" t="s">
        <v>36</v>
      </c>
      <c r="M310" s="25"/>
      <c r="R310" s="22">
        <v>1</v>
      </c>
      <c r="S310" s="22"/>
      <c r="T310" s="22" t="s">
        <v>37</v>
      </c>
      <c r="U310" s="22"/>
      <c r="V310" s="22"/>
      <c r="W310" s="22"/>
      <c r="X310" s="22"/>
      <c r="Y310" s="22"/>
      <c r="Z310" s="22"/>
      <c r="AA310" s="22"/>
      <c r="AB310" s="22"/>
      <c r="AC310" s="26" t="s">
        <v>38</v>
      </c>
      <c r="AD310" s="26"/>
      <c r="AH310" s="22"/>
      <c r="AI310" s="22">
        <v>1</v>
      </c>
      <c r="AJ310" s="22"/>
      <c r="AK310" s="22" t="s">
        <v>39</v>
      </c>
      <c r="AL310" s="22"/>
      <c r="AM310" s="22"/>
      <c r="AN310" s="22"/>
      <c r="AO310" s="22"/>
    </row>
    <row r="311" spans="1:48" x14ac:dyDescent="0.2">
      <c r="A311" s="22">
        <v>2</v>
      </c>
      <c r="B311" s="22" t="s">
        <v>40</v>
      </c>
      <c r="D311" s="22"/>
      <c r="E311" s="22"/>
      <c r="F311" s="22"/>
      <c r="G311" s="22"/>
      <c r="H311" s="22"/>
      <c r="L311" s="24" t="s">
        <v>41</v>
      </c>
      <c r="R311" s="22">
        <v>2</v>
      </c>
      <c r="S311" s="22"/>
      <c r="T311" s="22" t="s">
        <v>42</v>
      </c>
      <c r="U311" s="22"/>
      <c r="V311" s="22"/>
      <c r="W311" s="22"/>
      <c r="X311" s="22"/>
      <c r="Y311" s="22"/>
      <c r="Z311" s="22"/>
      <c r="AA311" s="22"/>
      <c r="AB311" s="22"/>
      <c r="AC311" s="26" t="s">
        <v>43</v>
      </c>
      <c r="AD311" s="26"/>
      <c r="AH311" s="22"/>
      <c r="AI311" s="22">
        <v>2</v>
      </c>
      <c r="AJ311" s="22"/>
      <c r="AK311" s="22" t="s">
        <v>44</v>
      </c>
      <c r="AL311" s="22"/>
      <c r="AM311" s="22"/>
      <c r="AN311" s="22"/>
      <c r="AO311" s="22"/>
    </row>
    <row r="312" spans="1:48" x14ac:dyDescent="0.2">
      <c r="A312" s="22">
        <v>3</v>
      </c>
      <c r="B312" s="22" t="s">
        <v>45</v>
      </c>
      <c r="D312" s="22"/>
      <c r="E312" s="22"/>
      <c r="F312" s="22"/>
      <c r="G312" s="22"/>
      <c r="H312" s="22"/>
      <c r="L312" s="24" t="s">
        <v>46</v>
      </c>
      <c r="R312" s="22">
        <v>3</v>
      </c>
      <c r="S312" s="22"/>
      <c r="T312" s="22" t="s">
        <v>47</v>
      </c>
      <c r="U312" s="22"/>
      <c r="V312" s="22"/>
      <c r="W312" s="22"/>
      <c r="X312" s="22"/>
      <c r="Y312" s="22"/>
      <c r="Z312" s="22"/>
      <c r="AA312" s="22"/>
      <c r="AB312" s="22"/>
      <c r="AC312" s="26" t="s">
        <v>46</v>
      </c>
      <c r="AD312" s="26"/>
      <c r="AH312" s="22"/>
      <c r="AI312" s="22">
        <v>3</v>
      </c>
      <c r="AJ312" s="22"/>
      <c r="AK312" s="22" t="s">
        <v>48</v>
      </c>
      <c r="AL312" s="22"/>
      <c r="AM312" s="22"/>
      <c r="AN312" s="22"/>
      <c r="AO312" s="22"/>
    </row>
  </sheetData>
  <mergeCells count="596">
    <mergeCell ref="A13:B13"/>
    <mergeCell ref="D13:J13"/>
    <mergeCell ref="L13:M13"/>
    <mergeCell ref="AO13:AP13"/>
    <mergeCell ref="A15:B15"/>
    <mergeCell ref="D15:J15"/>
    <mergeCell ref="L15:M15"/>
    <mergeCell ref="AO15:AP15"/>
    <mergeCell ref="A1:AS1"/>
    <mergeCell ref="A3:AS3"/>
    <mergeCell ref="A4:AS4"/>
    <mergeCell ref="A6:AS6"/>
    <mergeCell ref="A11:B11"/>
    <mergeCell ref="D11:J11"/>
    <mergeCell ref="L11:M11"/>
    <mergeCell ref="AO11:AP11"/>
    <mergeCell ref="A21:B21"/>
    <mergeCell ref="D21:J21"/>
    <mergeCell ref="L21:M21"/>
    <mergeCell ref="AO21:AP21"/>
    <mergeCell ref="A23:B23"/>
    <mergeCell ref="D23:J23"/>
    <mergeCell ref="L23:M23"/>
    <mergeCell ref="AO23:AP23"/>
    <mergeCell ref="A17:B17"/>
    <mergeCell ref="D17:J17"/>
    <mergeCell ref="L17:M17"/>
    <mergeCell ref="AO17:AP17"/>
    <mergeCell ref="A19:B19"/>
    <mergeCell ref="D19:J19"/>
    <mergeCell ref="L19:M19"/>
    <mergeCell ref="AO19:AP19"/>
    <mergeCell ref="A29:B29"/>
    <mergeCell ref="D29:J29"/>
    <mergeCell ref="L29:M29"/>
    <mergeCell ref="AO29:AP29"/>
    <mergeCell ref="A31:B31"/>
    <mergeCell ref="D31:J31"/>
    <mergeCell ref="L31:M31"/>
    <mergeCell ref="AO31:AP31"/>
    <mergeCell ref="A25:B25"/>
    <mergeCell ref="D25:J25"/>
    <mergeCell ref="L25:M25"/>
    <mergeCell ref="AO25:AP25"/>
    <mergeCell ref="A27:B27"/>
    <mergeCell ref="D27:J27"/>
    <mergeCell ref="L27:M27"/>
    <mergeCell ref="AO27:AP27"/>
    <mergeCell ref="A37:B37"/>
    <mergeCell ref="D37:J37"/>
    <mergeCell ref="L37:M37"/>
    <mergeCell ref="AO37:AP37"/>
    <mergeCell ref="A39:B39"/>
    <mergeCell ref="D39:J39"/>
    <mergeCell ref="L39:M39"/>
    <mergeCell ref="AO39:AP39"/>
    <mergeCell ref="A33:B33"/>
    <mergeCell ref="D33:J33"/>
    <mergeCell ref="L33:M33"/>
    <mergeCell ref="AO33:AP33"/>
    <mergeCell ref="A35:B35"/>
    <mergeCell ref="D35:J35"/>
    <mergeCell ref="L35:M35"/>
    <mergeCell ref="AO35:AP35"/>
    <mergeCell ref="A45:B45"/>
    <mergeCell ref="D45:J45"/>
    <mergeCell ref="L45:M45"/>
    <mergeCell ref="AO45:AP45"/>
    <mergeCell ref="A47:B47"/>
    <mergeCell ref="D47:J47"/>
    <mergeCell ref="L47:M47"/>
    <mergeCell ref="AO47:AP47"/>
    <mergeCell ref="A41:B41"/>
    <mergeCell ref="D41:J41"/>
    <mergeCell ref="L41:M41"/>
    <mergeCell ref="AO41:AP41"/>
    <mergeCell ref="A43:B43"/>
    <mergeCell ref="D43:J43"/>
    <mergeCell ref="L43:M43"/>
    <mergeCell ref="AO43:AP43"/>
    <mergeCell ref="A53:B53"/>
    <mergeCell ref="D53:J53"/>
    <mergeCell ref="L53:M53"/>
    <mergeCell ref="AO53:AP53"/>
    <mergeCell ref="A55:B55"/>
    <mergeCell ref="D55:J55"/>
    <mergeCell ref="L55:M55"/>
    <mergeCell ref="AO55:AP55"/>
    <mergeCell ref="A49:B49"/>
    <mergeCell ref="D49:J49"/>
    <mergeCell ref="L49:M49"/>
    <mergeCell ref="AO49:AP49"/>
    <mergeCell ref="A51:B51"/>
    <mergeCell ref="D51:J51"/>
    <mergeCell ref="L51:M51"/>
    <mergeCell ref="AO51:AP51"/>
    <mergeCell ref="A61:B61"/>
    <mergeCell ref="D61:J61"/>
    <mergeCell ref="L61:M61"/>
    <mergeCell ref="AO61:AP61"/>
    <mergeCell ref="A63:B63"/>
    <mergeCell ref="D63:J63"/>
    <mergeCell ref="L63:M63"/>
    <mergeCell ref="AO63:AP63"/>
    <mergeCell ref="A57:B57"/>
    <mergeCell ref="D57:J57"/>
    <mergeCell ref="L57:M57"/>
    <mergeCell ref="AO57:AP57"/>
    <mergeCell ref="A59:B59"/>
    <mergeCell ref="D59:J59"/>
    <mergeCell ref="L59:M59"/>
    <mergeCell ref="AO59:AP59"/>
    <mergeCell ref="A69:B69"/>
    <mergeCell ref="D69:J69"/>
    <mergeCell ref="L69:M69"/>
    <mergeCell ref="AO69:AP69"/>
    <mergeCell ref="A71:B71"/>
    <mergeCell ref="D71:J71"/>
    <mergeCell ref="L71:M71"/>
    <mergeCell ref="AO71:AP71"/>
    <mergeCell ref="A65:B65"/>
    <mergeCell ref="D65:J65"/>
    <mergeCell ref="L65:M65"/>
    <mergeCell ref="AO65:AP65"/>
    <mergeCell ref="A67:B67"/>
    <mergeCell ref="D67:J67"/>
    <mergeCell ref="L67:M67"/>
    <mergeCell ref="AO67:AP67"/>
    <mergeCell ref="A77:B77"/>
    <mergeCell ref="D77:J77"/>
    <mergeCell ref="L77:M77"/>
    <mergeCell ref="AO77:AP77"/>
    <mergeCell ref="A79:B79"/>
    <mergeCell ref="D79:J79"/>
    <mergeCell ref="L79:M79"/>
    <mergeCell ref="AO79:AP79"/>
    <mergeCell ref="A73:B73"/>
    <mergeCell ref="D73:J73"/>
    <mergeCell ref="L73:M73"/>
    <mergeCell ref="AO73:AP73"/>
    <mergeCell ref="A75:B75"/>
    <mergeCell ref="D75:J75"/>
    <mergeCell ref="L75:M75"/>
    <mergeCell ref="AO75:AP75"/>
    <mergeCell ref="A85:B85"/>
    <mergeCell ref="D85:J85"/>
    <mergeCell ref="L85:M85"/>
    <mergeCell ref="AO85:AP85"/>
    <mergeCell ref="A87:B87"/>
    <mergeCell ref="D87:J87"/>
    <mergeCell ref="L87:M87"/>
    <mergeCell ref="AO87:AP87"/>
    <mergeCell ref="A81:B81"/>
    <mergeCell ref="D81:J81"/>
    <mergeCell ref="L81:M81"/>
    <mergeCell ref="AO81:AP81"/>
    <mergeCell ref="A83:B83"/>
    <mergeCell ref="D83:J83"/>
    <mergeCell ref="L83:M83"/>
    <mergeCell ref="AO83:AP83"/>
    <mergeCell ref="A92:B92"/>
    <mergeCell ref="D92:J92"/>
    <mergeCell ref="L92:M92"/>
    <mergeCell ref="AO92:AP92"/>
    <mergeCell ref="A94:M94"/>
    <mergeCell ref="AO94:AP94"/>
    <mergeCell ref="A88:B88"/>
    <mergeCell ref="D88:J88"/>
    <mergeCell ref="L88:M88"/>
    <mergeCell ref="AO88:AP88"/>
    <mergeCell ref="A90:B90"/>
    <mergeCell ref="D90:J90"/>
    <mergeCell ref="L90:M90"/>
    <mergeCell ref="AO90:AP90"/>
    <mergeCell ref="A100:B100"/>
    <mergeCell ref="D100:J100"/>
    <mergeCell ref="L100:M100"/>
    <mergeCell ref="AO100:AP100"/>
    <mergeCell ref="A102:B102"/>
    <mergeCell ref="D102:J102"/>
    <mergeCell ref="L102:M102"/>
    <mergeCell ref="AO102:AP102"/>
    <mergeCell ref="A96:B96"/>
    <mergeCell ref="D96:J96"/>
    <mergeCell ref="L96:M96"/>
    <mergeCell ref="AO96:AP96"/>
    <mergeCell ref="A98:B98"/>
    <mergeCell ref="D98:J98"/>
    <mergeCell ref="L98:M98"/>
    <mergeCell ref="AO98:AP98"/>
    <mergeCell ref="A108:B108"/>
    <mergeCell ref="D108:J108"/>
    <mergeCell ref="L108:M108"/>
    <mergeCell ref="AO108:AP108"/>
    <mergeCell ref="A110:B110"/>
    <mergeCell ref="D110:J110"/>
    <mergeCell ref="L110:M110"/>
    <mergeCell ref="AO110:AP110"/>
    <mergeCell ref="A104:B104"/>
    <mergeCell ref="D104:J104"/>
    <mergeCell ref="L104:M104"/>
    <mergeCell ref="AO104:AP104"/>
    <mergeCell ref="A106:B106"/>
    <mergeCell ref="D106:J106"/>
    <mergeCell ref="L106:M106"/>
    <mergeCell ref="AO106:AP106"/>
    <mergeCell ref="A116:B116"/>
    <mergeCell ref="D116:J116"/>
    <mergeCell ref="L116:M116"/>
    <mergeCell ref="AO116:AP116"/>
    <mergeCell ref="A118:B118"/>
    <mergeCell ref="D118:J118"/>
    <mergeCell ref="L118:M118"/>
    <mergeCell ref="AO118:AP118"/>
    <mergeCell ref="A112:B112"/>
    <mergeCell ref="D112:J112"/>
    <mergeCell ref="L112:M112"/>
    <mergeCell ref="AO112:AP112"/>
    <mergeCell ref="A114:B114"/>
    <mergeCell ref="D114:J114"/>
    <mergeCell ref="L114:M114"/>
    <mergeCell ref="AO114:AP114"/>
    <mergeCell ref="A124:B124"/>
    <mergeCell ref="D124:J124"/>
    <mergeCell ref="L124:M124"/>
    <mergeCell ref="AO124:AP124"/>
    <mergeCell ref="A126:B126"/>
    <mergeCell ref="D126:J126"/>
    <mergeCell ref="L126:M126"/>
    <mergeCell ref="AO126:AP126"/>
    <mergeCell ref="A120:B120"/>
    <mergeCell ref="D120:J120"/>
    <mergeCell ref="L120:M120"/>
    <mergeCell ref="AO120:AP120"/>
    <mergeCell ref="A122:B122"/>
    <mergeCell ref="D122:J122"/>
    <mergeCell ref="L122:M122"/>
    <mergeCell ref="AO122:AP122"/>
    <mergeCell ref="A132:B132"/>
    <mergeCell ref="D132:J132"/>
    <mergeCell ref="L132:M132"/>
    <mergeCell ref="AO132:AP132"/>
    <mergeCell ref="A134:B134"/>
    <mergeCell ref="D134:J134"/>
    <mergeCell ref="L134:M134"/>
    <mergeCell ref="AO134:AP134"/>
    <mergeCell ref="A128:B128"/>
    <mergeCell ref="D128:J128"/>
    <mergeCell ref="L128:M128"/>
    <mergeCell ref="AO128:AP128"/>
    <mergeCell ref="A130:B130"/>
    <mergeCell ref="D130:J130"/>
    <mergeCell ref="L130:M130"/>
    <mergeCell ref="AO130:AP130"/>
    <mergeCell ref="A140:B140"/>
    <mergeCell ref="D140:J140"/>
    <mergeCell ref="L140:M140"/>
    <mergeCell ref="AO140:AP140"/>
    <mergeCell ref="A141:B141"/>
    <mergeCell ref="D141:J141"/>
    <mergeCell ref="L141:M141"/>
    <mergeCell ref="AO141:AP141"/>
    <mergeCell ref="A136:B136"/>
    <mergeCell ref="D136:J136"/>
    <mergeCell ref="L136:M136"/>
    <mergeCell ref="AO136:AP136"/>
    <mergeCell ref="A138:B138"/>
    <mergeCell ref="D138:J138"/>
    <mergeCell ref="L138:M138"/>
    <mergeCell ref="AO138:AP138"/>
    <mergeCell ref="A147:B147"/>
    <mergeCell ref="D147:J147"/>
    <mergeCell ref="L147:M147"/>
    <mergeCell ref="AO147:AP147"/>
    <mergeCell ref="A149:B149"/>
    <mergeCell ref="D149:J149"/>
    <mergeCell ref="L149:M149"/>
    <mergeCell ref="AO149:AP149"/>
    <mergeCell ref="A143:B143"/>
    <mergeCell ref="D143:J143"/>
    <mergeCell ref="L143:M143"/>
    <mergeCell ref="AO143:AP143"/>
    <mergeCell ref="A145:B145"/>
    <mergeCell ref="D145:J145"/>
    <mergeCell ref="L145:M145"/>
    <mergeCell ref="AO145:AP145"/>
    <mergeCell ref="A155:B155"/>
    <mergeCell ref="D155:J155"/>
    <mergeCell ref="L155:M155"/>
    <mergeCell ref="AO155:AP155"/>
    <mergeCell ref="A157:B157"/>
    <mergeCell ref="D157:J157"/>
    <mergeCell ref="L157:M157"/>
    <mergeCell ref="AO157:AP157"/>
    <mergeCell ref="A151:B151"/>
    <mergeCell ref="D151:J151"/>
    <mergeCell ref="L151:M151"/>
    <mergeCell ref="AO151:AP151"/>
    <mergeCell ref="A153:B153"/>
    <mergeCell ref="D153:J153"/>
    <mergeCell ref="L153:M153"/>
    <mergeCell ref="AO153:AP153"/>
    <mergeCell ref="A163:B163"/>
    <mergeCell ref="D163:J163"/>
    <mergeCell ref="L163:M163"/>
    <mergeCell ref="AO163:AP163"/>
    <mergeCell ref="A165:B165"/>
    <mergeCell ref="D165:J165"/>
    <mergeCell ref="L165:M165"/>
    <mergeCell ref="AO165:AP165"/>
    <mergeCell ref="A159:B159"/>
    <mergeCell ref="D159:J159"/>
    <mergeCell ref="L159:M159"/>
    <mergeCell ref="AO159:AP159"/>
    <mergeCell ref="A161:B161"/>
    <mergeCell ref="D161:J161"/>
    <mergeCell ref="L161:M161"/>
    <mergeCell ref="AO161:AP161"/>
    <mergeCell ref="A171:B171"/>
    <mergeCell ref="D171:J171"/>
    <mergeCell ref="L171:M171"/>
    <mergeCell ref="AO171:AP171"/>
    <mergeCell ref="A173:B173"/>
    <mergeCell ref="D173:J173"/>
    <mergeCell ref="L173:M173"/>
    <mergeCell ref="AO173:AP173"/>
    <mergeCell ref="A167:B167"/>
    <mergeCell ref="D167:J167"/>
    <mergeCell ref="L167:M167"/>
    <mergeCell ref="AO167:AP167"/>
    <mergeCell ref="A169:B169"/>
    <mergeCell ref="D169:J169"/>
    <mergeCell ref="L169:M169"/>
    <mergeCell ref="AO169:AP169"/>
    <mergeCell ref="A179:B179"/>
    <mergeCell ref="D179:J179"/>
    <mergeCell ref="L179:M179"/>
    <mergeCell ref="AO179:AP179"/>
    <mergeCell ref="A181:B181"/>
    <mergeCell ref="D181:J181"/>
    <mergeCell ref="L181:M181"/>
    <mergeCell ref="AO181:AP181"/>
    <mergeCell ref="A175:B175"/>
    <mergeCell ref="D175:J175"/>
    <mergeCell ref="L175:M175"/>
    <mergeCell ref="AO175:AP175"/>
    <mergeCell ref="A177:B177"/>
    <mergeCell ref="D177:J177"/>
    <mergeCell ref="L177:M177"/>
    <mergeCell ref="AO177:AP177"/>
    <mergeCell ref="A187:B187"/>
    <mergeCell ref="D187:J187"/>
    <mergeCell ref="L187:M187"/>
    <mergeCell ref="AO187:AP187"/>
    <mergeCell ref="A189:B189"/>
    <mergeCell ref="D189:J189"/>
    <mergeCell ref="L189:M189"/>
    <mergeCell ref="AO189:AP189"/>
    <mergeCell ref="A183:B183"/>
    <mergeCell ref="D183:J183"/>
    <mergeCell ref="L183:M183"/>
    <mergeCell ref="AO183:AP183"/>
    <mergeCell ref="A185:B185"/>
    <mergeCell ref="D185:J185"/>
    <mergeCell ref="L185:M185"/>
    <mergeCell ref="AO185:AP185"/>
    <mergeCell ref="A195:B195"/>
    <mergeCell ref="D195:J195"/>
    <mergeCell ref="L195:M195"/>
    <mergeCell ref="AO195:AP195"/>
    <mergeCell ref="A197:B197"/>
    <mergeCell ref="D197:J197"/>
    <mergeCell ref="L197:M197"/>
    <mergeCell ref="AO197:AP197"/>
    <mergeCell ref="A191:M191"/>
    <mergeCell ref="AO191:AP191"/>
    <mergeCell ref="A193:B193"/>
    <mergeCell ref="D193:J193"/>
    <mergeCell ref="L193:M193"/>
    <mergeCell ref="AO193:AP193"/>
    <mergeCell ref="A203:B203"/>
    <mergeCell ref="D203:J203"/>
    <mergeCell ref="L203:M203"/>
    <mergeCell ref="AO203:AP203"/>
    <mergeCell ref="A205:B205"/>
    <mergeCell ref="D205:J205"/>
    <mergeCell ref="L205:M205"/>
    <mergeCell ref="AO205:AP205"/>
    <mergeCell ref="A199:B199"/>
    <mergeCell ref="D199:J199"/>
    <mergeCell ref="L199:M199"/>
    <mergeCell ref="AO199:AP199"/>
    <mergeCell ref="A201:B201"/>
    <mergeCell ref="D201:J201"/>
    <mergeCell ref="L201:M201"/>
    <mergeCell ref="AO201:AP201"/>
    <mergeCell ref="A211:B211"/>
    <mergeCell ref="D211:J211"/>
    <mergeCell ref="L211:M211"/>
    <mergeCell ref="AO211:AP211"/>
    <mergeCell ref="A213:B213"/>
    <mergeCell ref="D213:J213"/>
    <mergeCell ref="L213:M213"/>
    <mergeCell ref="AO213:AP213"/>
    <mergeCell ref="A207:B207"/>
    <mergeCell ref="D207:J207"/>
    <mergeCell ref="L207:M207"/>
    <mergeCell ref="AO207:AP207"/>
    <mergeCell ref="A209:B209"/>
    <mergeCell ref="D209:J209"/>
    <mergeCell ref="L209:M209"/>
    <mergeCell ref="AO209:AP209"/>
    <mergeCell ref="A219:B219"/>
    <mergeCell ref="D219:J219"/>
    <mergeCell ref="L219:M219"/>
    <mergeCell ref="AO219:AP219"/>
    <mergeCell ref="A221:B221"/>
    <mergeCell ref="D221:J221"/>
    <mergeCell ref="L221:M221"/>
    <mergeCell ref="AO221:AP221"/>
    <mergeCell ref="A215:B215"/>
    <mergeCell ref="D215:J215"/>
    <mergeCell ref="L215:M215"/>
    <mergeCell ref="AO215:AP215"/>
    <mergeCell ref="A217:B217"/>
    <mergeCell ref="D217:J217"/>
    <mergeCell ref="L217:M217"/>
    <mergeCell ref="AO217:AP217"/>
    <mergeCell ref="A227:B227"/>
    <mergeCell ref="D227:J227"/>
    <mergeCell ref="L227:M227"/>
    <mergeCell ref="AO227:AP227"/>
    <mergeCell ref="A229:B229"/>
    <mergeCell ref="D229:J229"/>
    <mergeCell ref="L229:M229"/>
    <mergeCell ref="AO229:AP229"/>
    <mergeCell ref="A223:B223"/>
    <mergeCell ref="D223:J223"/>
    <mergeCell ref="L223:M223"/>
    <mergeCell ref="AO223:AP223"/>
    <mergeCell ref="A225:B225"/>
    <mergeCell ref="D225:J225"/>
    <mergeCell ref="L225:M225"/>
    <mergeCell ref="AO225:AP225"/>
    <mergeCell ref="A235:B235"/>
    <mergeCell ref="D235:J235"/>
    <mergeCell ref="L235:M235"/>
    <mergeCell ref="AO235:AP235"/>
    <mergeCell ref="A237:B237"/>
    <mergeCell ref="D237:J237"/>
    <mergeCell ref="L237:M237"/>
    <mergeCell ref="AO237:AP237"/>
    <mergeCell ref="A231:B231"/>
    <mergeCell ref="D231:J231"/>
    <mergeCell ref="L231:M231"/>
    <mergeCell ref="AO231:AP231"/>
    <mergeCell ref="A233:B233"/>
    <mergeCell ref="D233:J233"/>
    <mergeCell ref="L233:M233"/>
    <mergeCell ref="AO233:AP233"/>
    <mergeCell ref="A243:B243"/>
    <mergeCell ref="D243:J243"/>
    <mergeCell ref="L243:M243"/>
    <mergeCell ref="AO243:AP243"/>
    <mergeCell ref="A245:B245"/>
    <mergeCell ref="D245:J245"/>
    <mergeCell ref="L245:M245"/>
    <mergeCell ref="AO245:AP245"/>
    <mergeCell ref="A239:B239"/>
    <mergeCell ref="D239:J239"/>
    <mergeCell ref="L239:M239"/>
    <mergeCell ref="AO239:AP239"/>
    <mergeCell ref="A241:B241"/>
    <mergeCell ref="D241:J241"/>
    <mergeCell ref="L241:M241"/>
    <mergeCell ref="AO241:AP241"/>
    <mergeCell ref="A251:M251"/>
    <mergeCell ref="AO251:AP251"/>
    <mergeCell ref="A253:B253"/>
    <mergeCell ref="D253:J253"/>
    <mergeCell ref="L253:M253"/>
    <mergeCell ref="AO253:AP253"/>
    <mergeCell ref="A247:B247"/>
    <mergeCell ref="D247:J247"/>
    <mergeCell ref="L247:M247"/>
    <mergeCell ref="AO247:AP247"/>
    <mergeCell ref="A249:B249"/>
    <mergeCell ref="D249:J249"/>
    <mergeCell ref="L249:M249"/>
    <mergeCell ref="AO249:AP249"/>
    <mergeCell ref="A259:B259"/>
    <mergeCell ref="D259:J259"/>
    <mergeCell ref="L259:M259"/>
    <mergeCell ref="AO259:AP259"/>
    <mergeCell ref="A261:B261"/>
    <mergeCell ref="D261:J261"/>
    <mergeCell ref="L261:M261"/>
    <mergeCell ref="AO261:AP261"/>
    <mergeCell ref="A255:B255"/>
    <mergeCell ref="D255:J255"/>
    <mergeCell ref="L255:M255"/>
    <mergeCell ref="AO255:AP255"/>
    <mergeCell ref="A257:B257"/>
    <mergeCell ref="D257:J257"/>
    <mergeCell ref="L257:M257"/>
    <mergeCell ref="AO257:AP257"/>
    <mergeCell ref="A267:B267"/>
    <mergeCell ref="D267:J267"/>
    <mergeCell ref="L267:M267"/>
    <mergeCell ref="AO267:AP267"/>
    <mergeCell ref="A269:B269"/>
    <mergeCell ref="D269:J269"/>
    <mergeCell ref="L269:M269"/>
    <mergeCell ref="AO269:AP269"/>
    <mergeCell ref="A263:B263"/>
    <mergeCell ref="D263:J263"/>
    <mergeCell ref="L263:M263"/>
    <mergeCell ref="AO263:AP263"/>
    <mergeCell ref="A265:B265"/>
    <mergeCell ref="D265:J265"/>
    <mergeCell ref="L265:M265"/>
    <mergeCell ref="AO265:AP265"/>
    <mergeCell ref="A275:B275"/>
    <mergeCell ref="D275:J275"/>
    <mergeCell ref="L275:M275"/>
    <mergeCell ref="AO275:AP275"/>
    <mergeCell ref="A277:B277"/>
    <mergeCell ref="D277:J277"/>
    <mergeCell ref="L277:M277"/>
    <mergeCell ref="AO277:AP277"/>
    <mergeCell ref="A271:B271"/>
    <mergeCell ref="D271:J271"/>
    <mergeCell ref="L271:M271"/>
    <mergeCell ref="AO271:AP271"/>
    <mergeCell ref="A273:B273"/>
    <mergeCell ref="D273:J273"/>
    <mergeCell ref="L273:M273"/>
    <mergeCell ref="AO273:AP273"/>
    <mergeCell ref="A283:B283"/>
    <mergeCell ref="D283:J283"/>
    <mergeCell ref="L283:M283"/>
    <mergeCell ref="AO283:AP283"/>
    <mergeCell ref="A285:B285"/>
    <mergeCell ref="D285:J285"/>
    <mergeCell ref="L285:M285"/>
    <mergeCell ref="AO285:AP285"/>
    <mergeCell ref="A279:B279"/>
    <mergeCell ref="D279:J279"/>
    <mergeCell ref="L279:M279"/>
    <mergeCell ref="AO279:AP279"/>
    <mergeCell ref="A281:B281"/>
    <mergeCell ref="D281:J281"/>
    <mergeCell ref="L281:M281"/>
    <mergeCell ref="AO281:AP281"/>
    <mergeCell ref="A291:B291"/>
    <mergeCell ref="D291:J291"/>
    <mergeCell ref="L291:M291"/>
    <mergeCell ref="AO291:AP291"/>
    <mergeCell ref="A293:B293"/>
    <mergeCell ref="D293:J293"/>
    <mergeCell ref="L293:M293"/>
    <mergeCell ref="AO293:AP293"/>
    <mergeCell ref="A287:B287"/>
    <mergeCell ref="D287:J287"/>
    <mergeCell ref="L287:M287"/>
    <mergeCell ref="AO287:AP287"/>
    <mergeCell ref="A289:M289"/>
    <mergeCell ref="AO289:AP289"/>
    <mergeCell ref="A299:B299"/>
    <mergeCell ref="D299:J299"/>
    <mergeCell ref="L299:M299"/>
    <mergeCell ref="AO299:AP299"/>
    <mergeCell ref="A301:B301"/>
    <mergeCell ref="D301:J301"/>
    <mergeCell ref="L301:M301"/>
    <mergeCell ref="AO301:AP301"/>
    <mergeCell ref="A295:B295"/>
    <mergeCell ref="D295:J295"/>
    <mergeCell ref="L295:M295"/>
    <mergeCell ref="AO295:AP295"/>
    <mergeCell ref="A297:B297"/>
    <mergeCell ref="D297:J297"/>
    <mergeCell ref="L297:M297"/>
    <mergeCell ref="AO297:AP297"/>
    <mergeCell ref="A307:B307"/>
    <mergeCell ref="D307:J307"/>
    <mergeCell ref="L307:M307"/>
    <mergeCell ref="AO307:AP307"/>
    <mergeCell ref="A303:B303"/>
    <mergeCell ref="D303:J303"/>
    <mergeCell ref="L303:M303"/>
    <mergeCell ref="AO303:AP303"/>
    <mergeCell ref="A305:B305"/>
    <mergeCell ref="D305:J305"/>
    <mergeCell ref="L305:M305"/>
    <mergeCell ref="AO305:AP305"/>
  </mergeCells>
  <pageMargins left="0.15748031496062992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2016-06-21T18:15:30Z</dcterms:created>
  <dcterms:modified xsi:type="dcterms:W3CDTF">2016-06-21T19:21:02Z</dcterms:modified>
</cp:coreProperties>
</file>