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V265" i="1" l="1"/>
  <c r="AU265" i="1"/>
  <c r="AP265" i="1" s="1"/>
  <c r="AS265" i="1" s="1"/>
  <c r="P265" i="1"/>
  <c r="O265" i="1"/>
  <c r="L265" i="1"/>
  <c r="D265" i="1"/>
  <c r="AV263" i="1"/>
  <c r="AU263" i="1"/>
  <c r="AP263" i="1"/>
  <c r="AS263" i="1" s="1"/>
  <c r="P263" i="1"/>
  <c r="O263" i="1"/>
  <c r="L263" i="1"/>
  <c r="D263" i="1"/>
  <c r="AV261" i="1"/>
  <c r="AU261" i="1"/>
  <c r="AP261" i="1" s="1"/>
  <c r="AS261" i="1" s="1"/>
  <c r="P261" i="1"/>
  <c r="O261" i="1"/>
  <c r="L261" i="1"/>
  <c r="D261" i="1"/>
  <c r="AV259" i="1"/>
  <c r="AP259" i="1" s="1"/>
  <c r="AS259" i="1" s="1"/>
  <c r="AU259" i="1"/>
  <c r="P259" i="1"/>
  <c r="O259" i="1"/>
  <c r="L259" i="1"/>
  <c r="D259" i="1"/>
  <c r="AV255" i="1"/>
  <c r="AU255" i="1"/>
  <c r="AP255" i="1" s="1"/>
  <c r="AS255" i="1" s="1"/>
  <c r="O255" i="1"/>
  <c r="L255" i="1"/>
  <c r="D255" i="1"/>
  <c r="AV253" i="1"/>
  <c r="AU253" i="1"/>
  <c r="O253" i="1"/>
  <c r="L253" i="1"/>
  <c r="D253" i="1"/>
  <c r="AV251" i="1"/>
  <c r="AU251" i="1"/>
  <c r="O251" i="1"/>
  <c r="L251" i="1"/>
  <c r="D251" i="1"/>
  <c r="AV245" i="1"/>
  <c r="AU245" i="1"/>
  <c r="AP245" i="1" s="1"/>
  <c r="AS245" i="1" s="1"/>
  <c r="O245" i="1"/>
  <c r="L245" i="1"/>
  <c r="D245" i="1"/>
  <c r="AV243" i="1"/>
  <c r="AP243" i="1" s="1"/>
  <c r="AS243" i="1" s="1"/>
  <c r="AU243" i="1"/>
  <c r="O243" i="1"/>
  <c r="L243" i="1"/>
  <c r="D243" i="1"/>
  <c r="AV241" i="1"/>
  <c r="AP241" i="1" s="1"/>
  <c r="AS241" i="1" s="1"/>
  <c r="AU241" i="1"/>
  <c r="O241" i="1"/>
  <c r="L241" i="1"/>
  <c r="D241" i="1"/>
  <c r="AV239" i="1"/>
  <c r="AU239" i="1"/>
  <c r="AP239" i="1" s="1"/>
  <c r="AS239" i="1" s="1"/>
  <c r="O239" i="1"/>
  <c r="L239" i="1"/>
  <c r="D239" i="1"/>
  <c r="AV237" i="1"/>
  <c r="AU237" i="1"/>
  <c r="O237" i="1"/>
  <c r="L237" i="1"/>
  <c r="D237" i="1"/>
  <c r="AV235" i="1"/>
  <c r="AU235" i="1"/>
  <c r="AP235" i="1" s="1"/>
  <c r="AS235" i="1" s="1"/>
  <c r="O235" i="1"/>
  <c r="L235" i="1"/>
  <c r="D235" i="1"/>
  <c r="AV233" i="1"/>
  <c r="AU233" i="1"/>
  <c r="P233" i="1"/>
  <c r="O233" i="1"/>
  <c r="L233" i="1"/>
  <c r="D233" i="1"/>
  <c r="AV231" i="1"/>
  <c r="AU231" i="1"/>
  <c r="P231" i="1"/>
  <c r="O231" i="1"/>
  <c r="L231" i="1"/>
  <c r="D231" i="1"/>
  <c r="AV229" i="1"/>
  <c r="AU229" i="1"/>
  <c r="P229" i="1"/>
  <c r="O229" i="1"/>
  <c r="L229" i="1"/>
  <c r="D229" i="1"/>
  <c r="AV225" i="1"/>
  <c r="AU225" i="1"/>
  <c r="O225" i="1"/>
  <c r="L225" i="1"/>
  <c r="D225" i="1"/>
  <c r="AV223" i="1"/>
  <c r="AU223" i="1"/>
  <c r="O223" i="1"/>
  <c r="L223" i="1"/>
  <c r="D223" i="1"/>
  <c r="AV221" i="1"/>
  <c r="AU221" i="1"/>
  <c r="AP221" i="1" s="1"/>
  <c r="AS221" i="1" s="1"/>
  <c r="O221" i="1"/>
  <c r="L221" i="1"/>
  <c r="D221" i="1"/>
  <c r="AV219" i="1"/>
  <c r="AP219" i="1" s="1"/>
  <c r="AS219" i="1" s="1"/>
  <c r="AU219" i="1"/>
  <c r="O219" i="1"/>
  <c r="L219" i="1"/>
  <c r="D219" i="1"/>
  <c r="AV217" i="1"/>
  <c r="AP217" i="1" s="1"/>
  <c r="AS217" i="1" s="1"/>
  <c r="AU217" i="1"/>
  <c r="O217" i="1"/>
  <c r="L217" i="1"/>
  <c r="D217" i="1"/>
  <c r="AV215" i="1"/>
  <c r="AU215" i="1"/>
  <c r="AP215" i="1" s="1"/>
  <c r="AS215" i="1" s="1"/>
  <c r="O215" i="1"/>
  <c r="L215" i="1"/>
  <c r="D215" i="1"/>
  <c r="AV213" i="1"/>
  <c r="AU213" i="1"/>
  <c r="O213" i="1"/>
  <c r="L213" i="1"/>
  <c r="D213" i="1"/>
  <c r="AV211" i="1"/>
  <c r="AU211" i="1"/>
  <c r="AP211" i="1" s="1"/>
  <c r="AS211" i="1" s="1"/>
  <c r="O211" i="1"/>
  <c r="L211" i="1"/>
  <c r="D211" i="1"/>
  <c r="AV209" i="1"/>
  <c r="AU209" i="1"/>
  <c r="O209" i="1"/>
  <c r="L209" i="1"/>
  <c r="D209" i="1"/>
  <c r="AV207" i="1"/>
  <c r="AU207" i="1"/>
  <c r="O207" i="1"/>
  <c r="L207" i="1"/>
  <c r="D207" i="1"/>
  <c r="AV205" i="1"/>
  <c r="AU205" i="1"/>
  <c r="AP205" i="1" s="1"/>
  <c r="AS205" i="1" s="1"/>
  <c r="O205" i="1"/>
  <c r="L205" i="1"/>
  <c r="D205" i="1"/>
  <c r="AV203" i="1"/>
  <c r="AU203" i="1"/>
  <c r="AP203" i="1"/>
  <c r="AS203" i="1" s="1"/>
  <c r="P203" i="1"/>
  <c r="O203" i="1"/>
  <c r="L203" i="1"/>
  <c r="D203" i="1"/>
  <c r="AV201" i="1"/>
  <c r="AU201" i="1"/>
  <c r="AP201" i="1" s="1"/>
  <c r="AS201" i="1" s="1"/>
  <c r="P201" i="1"/>
  <c r="O201" i="1"/>
  <c r="L201" i="1"/>
  <c r="D201" i="1"/>
  <c r="AV199" i="1"/>
  <c r="AP199" i="1" s="1"/>
  <c r="AS199" i="1" s="1"/>
  <c r="AU199" i="1"/>
  <c r="P199" i="1"/>
  <c r="O199" i="1"/>
  <c r="L199" i="1"/>
  <c r="D199" i="1"/>
  <c r="AV197" i="1"/>
  <c r="AU197" i="1"/>
  <c r="AP197" i="1" s="1"/>
  <c r="AS197" i="1" s="1"/>
  <c r="P197" i="1"/>
  <c r="O197" i="1"/>
  <c r="L197" i="1"/>
  <c r="D197" i="1"/>
  <c r="AV195" i="1"/>
  <c r="AU195" i="1"/>
  <c r="AP195" i="1"/>
  <c r="AS195" i="1" s="1"/>
  <c r="P195" i="1"/>
  <c r="O195" i="1"/>
  <c r="L195" i="1"/>
  <c r="D195" i="1"/>
  <c r="AV193" i="1"/>
  <c r="AU193" i="1"/>
  <c r="AP193" i="1" s="1"/>
  <c r="AS193" i="1" s="1"/>
  <c r="P193" i="1"/>
  <c r="O193" i="1"/>
  <c r="L193" i="1"/>
  <c r="D193" i="1"/>
  <c r="AV114" i="1"/>
  <c r="AP114" i="1" s="1"/>
  <c r="AS114" i="1" s="1"/>
  <c r="AU114" i="1"/>
  <c r="P114" i="1"/>
  <c r="O114" i="1"/>
  <c r="L114" i="1"/>
  <c r="D114" i="1"/>
  <c r="AV112" i="1"/>
  <c r="AU112" i="1"/>
  <c r="AP112" i="1" s="1"/>
  <c r="AS112" i="1" s="1"/>
  <c r="P112" i="1"/>
  <c r="O112" i="1"/>
  <c r="L112" i="1"/>
  <c r="D112" i="1"/>
  <c r="AV110" i="1"/>
  <c r="AU110" i="1"/>
  <c r="AP110" i="1"/>
  <c r="AS110" i="1" s="1"/>
  <c r="P110" i="1"/>
  <c r="O110" i="1"/>
  <c r="L110" i="1"/>
  <c r="D110" i="1"/>
  <c r="AV108" i="1"/>
  <c r="AU108" i="1"/>
  <c r="AP108" i="1" s="1"/>
  <c r="AS108" i="1" s="1"/>
  <c r="P108" i="1"/>
  <c r="O108" i="1"/>
  <c r="L108" i="1"/>
  <c r="D108" i="1"/>
  <c r="AV106" i="1"/>
  <c r="AP106" i="1" s="1"/>
  <c r="AS106" i="1" s="1"/>
  <c r="AU106" i="1"/>
  <c r="P106" i="1"/>
  <c r="O106" i="1"/>
  <c r="L106" i="1"/>
  <c r="D106" i="1"/>
  <c r="AV104" i="1"/>
  <c r="AU104" i="1"/>
  <c r="AP104" i="1" s="1"/>
  <c r="AS104" i="1" s="1"/>
  <c r="P104" i="1"/>
  <c r="O104" i="1"/>
  <c r="L104" i="1"/>
  <c r="D104" i="1"/>
  <c r="AV102" i="1"/>
  <c r="AU102" i="1"/>
  <c r="AP102" i="1"/>
  <c r="AS102" i="1" s="1"/>
  <c r="P102" i="1"/>
  <c r="O102" i="1"/>
  <c r="L102" i="1"/>
  <c r="D102" i="1"/>
  <c r="AV100" i="1"/>
  <c r="AU100" i="1"/>
  <c r="AP100" i="1" s="1"/>
  <c r="AS100" i="1" s="1"/>
  <c r="P100" i="1"/>
  <c r="O100" i="1"/>
  <c r="L100" i="1"/>
  <c r="D100" i="1"/>
  <c r="AV98" i="1"/>
  <c r="AP98" i="1" s="1"/>
  <c r="AS98" i="1" s="1"/>
  <c r="AU98" i="1"/>
  <c r="P98" i="1"/>
  <c r="O98" i="1"/>
  <c r="L98" i="1"/>
  <c r="D98" i="1"/>
  <c r="AV96" i="1"/>
  <c r="AU96" i="1"/>
  <c r="AP96" i="1" s="1"/>
  <c r="AS96" i="1" s="1"/>
  <c r="P96" i="1"/>
  <c r="O96" i="1"/>
  <c r="L96" i="1"/>
  <c r="D96" i="1"/>
  <c r="AV94" i="1"/>
  <c r="AU94" i="1"/>
  <c r="AP94" i="1"/>
  <c r="AS94" i="1" s="1"/>
  <c r="P94" i="1"/>
  <c r="O94" i="1"/>
  <c r="L94" i="1"/>
  <c r="D94" i="1"/>
  <c r="AV92" i="1"/>
  <c r="AU92" i="1"/>
  <c r="AP92" i="1" s="1"/>
  <c r="AS92" i="1" s="1"/>
  <c r="P92" i="1"/>
  <c r="O92" i="1"/>
  <c r="L92" i="1"/>
  <c r="D92" i="1"/>
  <c r="AV90" i="1"/>
  <c r="AP90" i="1" s="1"/>
  <c r="AS90" i="1" s="1"/>
  <c r="AU90" i="1"/>
  <c r="P90" i="1"/>
  <c r="O90" i="1"/>
  <c r="L90" i="1"/>
  <c r="D90" i="1"/>
  <c r="AV88" i="1"/>
  <c r="AU88" i="1"/>
  <c r="AP88" i="1" s="1"/>
  <c r="AS88" i="1" s="1"/>
  <c r="P88" i="1"/>
  <c r="O88" i="1"/>
  <c r="L88" i="1"/>
  <c r="D88" i="1"/>
  <c r="AV86" i="1"/>
  <c r="AU86" i="1"/>
  <c r="AP86" i="1"/>
  <c r="AS86" i="1" s="1"/>
  <c r="P86" i="1"/>
  <c r="O86" i="1"/>
  <c r="L86" i="1"/>
  <c r="D86" i="1"/>
  <c r="AV84" i="1"/>
  <c r="AU84" i="1"/>
  <c r="AP84" i="1" s="1"/>
  <c r="AS84" i="1" s="1"/>
  <c r="P84" i="1"/>
  <c r="O84" i="1"/>
  <c r="L84" i="1"/>
  <c r="D84" i="1"/>
  <c r="AV82" i="1"/>
  <c r="AP82" i="1" s="1"/>
  <c r="AS82" i="1" s="1"/>
  <c r="AU82" i="1"/>
  <c r="P82" i="1"/>
  <c r="O82" i="1"/>
  <c r="L82" i="1"/>
  <c r="D82" i="1"/>
  <c r="AV80" i="1"/>
  <c r="AU80" i="1"/>
  <c r="AP80" i="1" s="1"/>
  <c r="AS80" i="1" s="1"/>
  <c r="P80" i="1"/>
  <c r="O80" i="1"/>
  <c r="L80" i="1"/>
  <c r="D80" i="1"/>
  <c r="AV78" i="1"/>
  <c r="AU78" i="1"/>
  <c r="AP78" i="1"/>
  <c r="AS78" i="1" s="1"/>
  <c r="P78" i="1"/>
  <c r="O78" i="1"/>
  <c r="L78" i="1"/>
  <c r="D78" i="1"/>
  <c r="AV76" i="1"/>
  <c r="AU76" i="1"/>
  <c r="AP76" i="1" s="1"/>
  <c r="AS76" i="1" s="1"/>
  <c r="P76" i="1"/>
  <c r="O76" i="1"/>
  <c r="L76" i="1"/>
  <c r="D76" i="1"/>
  <c r="AV73" i="1"/>
  <c r="AP73" i="1" s="1"/>
  <c r="AS73" i="1" s="1"/>
  <c r="AU73" i="1"/>
  <c r="P73" i="1"/>
  <c r="O73" i="1"/>
  <c r="L73" i="1"/>
  <c r="D73" i="1"/>
  <c r="AV71" i="1"/>
  <c r="AU71" i="1"/>
  <c r="AP71" i="1" s="1"/>
  <c r="AS71" i="1" s="1"/>
  <c r="P71" i="1"/>
  <c r="O71" i="1"/>
  <c r="L71" i="1"/>
  <c r="D71" i="1"/>
  <c r="AV69" i="1"/>
  <c r="AU69" i="1"/>
  <c r="AP69" i="1"/>
  <c r="AS69" i="1" s="1"/>
  <c r="P69" i="1"/>
  <c r="O69" i="1"/>
  <c r="L69" i="1"/>
  <c r="D69" i="1"/>
  <c r="AV67" i="1"/>
  <c r="AU67" i="1"/>
  <c r="AP67" i="1" s="1"/>
  <c r="AS67" i="1" s="1"/>
  <c r="P67" i="1"/>
  <c r="O67" i="1"/>
  <c r="L67" i="1"/>
  <c r="D67" i="1"/>
  <c r="AV65" i="1"/>
  <c r="AP65" i="1" s="1"/>
  <c r="AS65" i="1" s="1"/>
  <c r="AU65" i="1"/>
  <c r="P65" i="1"/>
  <c r="O65" i="1"/>
  <c r="L65" i="1"/>
  <c r="D65" i="1"/>
  <c r="AV63" i="1"/>
  <c r="AU63" i="1"/>
  <c r="AP63" i="1" s="1"/>
  <c r="AS63" i="1" s="1"/>
  <c r="P63" i="1"/>
  <c r="O63" i="1"/>
  <c r="L63" i="1"/>
  <c r="D63" i="1"/>
  <c r="AV61" i="1"/>
  <c r="AU61" i="1"/>
  <c r="AP61" i="1"/>
  <c r="AS61" i="1" s="1"/>
  <c r="P61" i="1"/>
  <c r="O61" i="1"/>
  <c r="L61" i="1"/>
  <c r="D61" i="1"/>
  <c r="AV59" i="1"/>
  <c r="AU59" i="1"/>
  <c r="AP59" i="1" s="1"/>
  <c r="AS59" i="1" s="1"/>
  <c r="P59" i="1"/>
  <c r="O59" i="1"/>
  <c r="L59" i="1"/>
  <c r="D59" i="1"/>
  <c r="AV57" i="1"/>
  <c r="AP57" i="1" s="1"/>
  <c r="AS57" i="1" s="1"/>
  <c r="AU57" i="1"/>
  <c r="P57" i="1"/>
  <c r="O57" i="1"/>
  <c r="L57" i="1"/>
  <c r="D57" i="1"/>
  <c r="AV55" i="1"/>
  <c r="AU55" i="1"/>
  <c r="AP55" i="1" s="1"/>
  <c r="AS55" i="1" s="1"/>
  <c r="P55" i="1"/>
  <c r="O55" i="1"/>
  <c r="L55" i="1"/>
  <c r="D55" i="1"/>
  <c r="AV53" i="1"/>
  <c r="AU53" i="1"/>
  <c r="AP53" i="1"/>
  <c r="AS53" i="1" s="1"/>
  <c r="P53" i="1"/>
  <c r="O53" i="1"/>
  <c r="L53" i="1"/>
  <c r="D53" i="1"/>
  <c r="AV51" i="1"/>
  <c r="AU51" i="1"/>
  <c r="AP51" i="1" s="1"/>
  <c r="AS51" i="1" s="1"/>
  <c r="P51" i="1"/>
  <c r="O51" i="1"/>
  <c r="L51" i="1"/>
  <c r="D51" i="1"/>
  <c r="AV49" i="1"/>
  <c r="AP49" i="1" s="1"/>
  <c r="AS49" i="1" s="1"/>
  <c r="AU49" i="1"/>
  <c r="P49" i="1"/>
  <c r="O49" i="1"/>
  <c r="L49" i="1"/>
  <c r="D49" i="1"/>
  <c r="AV47" i="1"/>
  <c r="AU47" i="1"/>
  <c r="AP47" i="1" s="1"/>
  <c r="AS47" i="1" s="1"/>
  <c r="P47" i="1"/>
  <c r="O47" i="1"/>
  <c r="L47" i="1"/>
  <c r="D47" i="1"/>
  <c r="AV45" i="1"/>
  <c r="AU45" i="1"/>
  <c r="AP45" i="1"/>
  <c r="AS45" i="1" s="1"/>
  <c r="P45" i="1"/>
  <c r="O45" i="1"/>
  <c r="L45" i="1"/>
  <c r="D45" i="1"/>
  <c r="AV43" i="1"/>
  <c r="AU43" i="1"/>
  <c r="AP43" i="1" s="1"/>
  <c r="AS43" i="1" s="1"/>
  <c r="P43" i="1"/>
  <c r="O43" i="1"/>
  <c r="L43" i="1"/>
  <c r="D43" i="1"/>
  <c r="AV41" i="1"/>
  <c r="AP41" i="1" s="1"/>
  <c r="AS41" i="1" s="1"/>
  <c r="AU41" i="1"/>
  <c r="P41" i="1"/>
  <c r="O41" i="1"/>
  <c r="L41" i="1"/>
  <c r="D41" i="1"/>
  <c r="AV39" i="1"/>
  <c r="AU39" i="1"/>
  <c r="AP39" i="1" s="1"/>
  <c r="AS39" i="1" s="1"/>
  <c r="P39" i="1"/>
  <c r="O39" i="1"/>
  <c r="L39" i="1"/>
  <c r="D39" i="1"/>
  <c r="AV37" i="1"/>
  <c r="AU37" i="1"/>
  <c r="P37" i="1"/>
  <c r="O37" i="1"/>
  <c r="L37" i="1"/>
  <c r="D37" i="1"/>
  <c r="AV35" i="1"/>
  <c r="AU35" i="1"/>
  <c r="P35" i="1"/>
  <c r="O35" i="1"/>
  <c r="L35" i="1"/>
  <c r="D35" i="1"/>
  <c r="AV33" i="1"/>
  <c r="AU33" i="1"/>
  <c r="AP33" i="1"/>
  <c r="AS33" i="1" s="1"/>
  <c r="P33" i="1"/>
  <c r="O33" i="1"/>
  <c r="L33" i="1"/>
  <c r="D33" i="1"/>
  <c r="AV31" i="1"/>
  <c r="AU31" i="1"/>
  <c r="AP31" i="1" s="1"/>
  <c r="AS31" i="1" s="1"/>
  <c r="P31" i="1"/>
  <c r="O31" i="1"/>
  <c r="L31" i="1"/>
  <c r="D31" i="1"/>
  <c r="AV29" i="1"/>
  <c r="AP29" i="1" s="1"/>
  <c r="AS29" i="1" s="1"/>
  <c r="AU29" i="1"/>
  <c r="P29" i="1"/>
  <c r="O29" i="1"/>
  <c r="L29" i="1"/>
  <c r="D29" i="1"/>
  <c r="AV27" i="1"/>
  <c r="AU27" i="1"/>
  <c r="AP27" i="1" s="1"/>
  <c r="AS27" i="1" s="1"/>
  <c r="P27" i="1"/>
  <c r="O27" i="1"/>
  <c r="L27" i="1"/>
  <c r="D27" i="1"/>
  <c r="AV25" i="1"/>
  <c r="AU25" i="1"/>
  <c r="AP25" i="1"/>
  <c r="AS25" i="1" s="1"/>
  <c r="P25" i="1"/>
  <c r="O25" i="1"/>
  <c r="L25" i="1"/>
  <c r="AV23" i="1"/>
  <c r="AP23" i="1" s="1"/>
  <c r="AS23" i="1" s="1"/>
  <c r="AU23" i="1"/>
  <c r="P23" i="1"/>
  <c r="O23" i="1"/>
  <c r="L23" i="1"/>
  <c r="D23" i="1"/>
  <c r="AV21" i="1"/>
  <c r="AP21" i="1" s="1"/>
  <c r="AS21" i="1" s="1"/>
  <c r="AU21" i="1"/>
  <c r="P21" i="1"/>
  <c r="O21" i="1"/>
  <c r="L21" i="1"/>
  <c r="D21" i="1"/>
  <c r="AV19" i="1"/>
  <c r="AU19" i="1"/>
  <c r="P19" i="1"/>
  <c r="O19" i="1"/>
  <c r="L19" i="1"/>
  <c r="D19" i="1"/>
  <c r="AV17" i="1"/>
  <c r="AU17" i="1"/>
  <c r="P17" i="1"/>
  <c r="O17" i="1"/>
  <c r="L17" i="1"/>
  <c r="D17" i="1"/>
  <c r="AV15" i="1"/>
  <c r="AU15" i="1"/>
  <c r="P15" i="1"/>
  <c r="O15" i="1"/>
  <c r="L15" i="1"/>
  <c r="D15" i="1"/>
  <c r="AV13" i="1"/>
  <c r="AU13" i="1"/>
  <c r="P13" i="1"/>
  <c r="O13" i="1"/>
  <c r="L13" i="1"/>
  <c r="D13" i="1"/>
  <c r="AV11" i="1"/>
  <c r="AU11" i="1"/>
  <c r="P11" i="1"/>
  <c r="O11" i="1"/>
  <c r="L11" i="1"/>
  <c r="D11" i="1"/>
  <c r="AP11" i="1" l="1"/>
  <c r="AS11" i="1" s="1"/>
  <c r="AP15" i="1"/>
  <c r="AS15" i="1" s="1"/>
  <c r="AP207" i="1"/>
  <c r="AS207" i="1" s="1"/>
  <c r="AP213" i="1"/>
  <c r="AS213" i="1" s="1"/>
  <c r="AP225" i="1"/>
  <c r="AS225" i="1" s="1"/>
  <c r="AP231" i="1"/>
  <c r="AS231" i="1" s="1"/>
  <c r="AP237" i="1"/>
  <c r="AS237" i="1" s="1"/>
  <c r="AP253" i="1"/>
  <c r="AS253" i="1" s="1"/>
  <c r="AP13" i="1"/>
  <c r="AS13" i="1" s="1"/>
  <c r="AP17" i="1"/>
  <c r="AS17" i="1" s="1"/>
  <c r="AP209" i="1"/>
  <c r="AS209" i="1" s="1"/>
  <c r="AP223" i="1"/>
  <c r="AS223" i="1" s="1"/>
  <c r="AP229" i="1"/>
  <c r="AS229" i="1" s="1"/>
  <c r="AP233" i="1"/>
  <c r="AS233" i="1" s="1"/>
  <c r="AP251" i="1"/>
  <c r="AS251" i="1" s="1"/>
</calcChain>
</file>

<file path=xl/sharedStrings.xml><?xml version="1.0" encoding="utf-8"?>
<sst xmlns="http://schemas.openxmlformats.org/spreadsheetml/2006/main" count="31" uniqueCount="23">
  <si>
    <t>KONINKLIJKE BELGISCHE BILJARTBOND</t>
  </si>
  <si>
    <t>GEWEST BEIDE VLAANDEREN</t>
  </si>
  <si>
    <t>SPORTJAAR : 2015-2016</t>
  </si>
  <si>
    <t>TORNOOI : C.V. BRANDTECHNIEK HELSMOORTEL RIK&amp; NICK</t>
  </si>
  <si>
    <t>Speelwijze : driebanden MB / individueel</t>
  </si>
  <si>
    <t>A. SPEELDEN 1 WEDSTRIJD</t>
  </si>
  <si>
    <t>VFF</t>
  </si>
  <si>
    <t>CAUDRON Danny</t>
  </si>
  <si>
    <t>4162B</t>
  </si>
  <si>
    <t>B SPEELDEN 2 WEDSTRIJDEN</t>
  </si>
  <si>
    <t>FIN</t>
  </si>
  <si>
    <t>C SPEELDEN 3 WEDSTRIJDEN</t>
  </si>
  <si>
    <t>D SPEELDEN 4 WEDSTRIJDEN</t>
  </si>
  <si>
    <t>F. SPEELDEN 6 WEDSTRIJDEN</t>
  </si>
  <si>
    <t>EINDUITSLAG :</t>
  </si>
  <si>
    <t xml:space="preserve">1° : </t>
  </si>
  <si>
    <t>K. BRUGSE B.C. (THOMAS,Peter / DE CLERCK,Jean)</t>
  </si>
  <si>
    <t xml:space="preserve">2° : </t>
  </si>
  <si>
    <t>K. EEKLOSE BC (COOLS,Willy/ VAN LANCKER,Pierre)</t>
  </si>
  <si>
    <t xml:space="preserve">3° : </t>
  </si>
  <si>
    <t>B.C. COURONNE BXL (DETRENOYE,Christian / DEWAELHEYNS,Jean-Pierre)</t>
  </si>
  <si>
    <t>G SPEELDEN 7 WEDSTRIJDEN</t>
  </si>
  <si>
    <t>H SPEELDEN 8 WEDSTRIJDEN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</si>
</sst>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sz val="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2" fillId="0" borderId="0" xfId="0" applyFont="1"/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Border="1"/>
    <xf numFmtId="0" fontId="14" fillId="0" borderId="0" xfId="0" applyFont="1" applyBorder="1"/>
    <xf numFmtId="0" fontId="13" fillId="0" borderId="1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0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0" xfId="0" applyFont="1"/>
    <xf numFmtId="164" fontId="17" fillId="0" borderId="2" xfId="0" applyNumberFormat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4" fillId="0" borderId="0" xfId="0" applyFont="1"/>
    <xf numFmtId="164" fontId="1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right"/>
    </xf>
    <xf numFmtId="10" fontId="13" fillId="0" borderId="0" xfId="1" applyNumberFormat="1" applyFont="1" applyFill="1" applyBorder="1" applyAlignment="1" applyProtection="1">
      <alignment horizontal="left"/>
    </xf>
    <xf numFmtId="0" fontId="13" fillId="0" borderId="0" xfId="1" applyNumberFormat="1" applyFont="1" applyFill="1" applyBorder="1" applyAlignment="1" applyProtection="1"/>
    <xf numFmtId="0" fontId="13" fillId="0" borderId="0" xfId="1" applyNumberFormat="1" applyFont="1" applyFill="1" applyBorder="1" applyAlignment="1" applyProtection="1">
      <alignment horizontal="left"/>
    </xf>
    <xf numFmtId="164" fontId="13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0" xfId="1"/>
    <xf numFmtId="0" fontId="13" fillId="0" borderId="0" xfId="1" applyFont="1"/>
  </cellXfs>
  <cellStyles count="4">
    <cellStyle name="Procent 2" xfId="2"/>
    <cellStyle name="Standaard" xfId="0" builtinId="0"/>
    <cellStyle name="Standaard 2" xfId="3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ick/Downloads/uitslag_%20CV&amp;%20BRANDERTECHNIEK%20HELSMOORTEL%20RIK%20&amp;%20NICK%20%202015_2016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1376</v>
          </cell>
          <cell r="B5" t="str">
            <v>CEULEMANS Lodewijck</v>
          </cell>
          <cell r="C5" t="str">
            <v>CM</v>
          </cell>
          <cell r="E5">
            <v>18</v>
          </cell>
          <cell r="F5" t="str">
            <v>4°</v>
          </cell>
        </row>
        <row r="6">
          <cell r="A6">
            <v>5500</v>
          </cell>
          <cell r="B6" t="str">
            <v>ROELANTS Karel</v>
          </cell>
          <cell r="C6" t="str">
            <v>CM</v>
          </cell>
          <cell r="F6" t="b">
            <v>0</v>
          </cell>
        </row>
        <row r="7">
          <cell r="A7">
            <v>4143</v>
          </cell>
          <cell r="B7" t="str">
            <v>VAN CRAEN Albert</v>
          </cell>
          <cell r="C7" t="str">
            <v>CM</v>
          </cell>
          <cell r="F7" t="b">
            <v>0</v>
          </cell>
        </row>
        <row r="8">
          <cell r="A8">
            <v>6189</v>
          </cell>
          <cell r="B8" t="str">
            <v>VANDENABEELE Marc</v>
          </cell>
          <cell r="C8" t="str">
            <v>CM</v>
          </cell>
          <cell r="F8" t="b">
            <v>0</v>
          </cell>
        </row>
        <row r="9">
          <cell r="A9">
            <v>7796</v>
          </cell>
          <cell r="B9" t="str">
            <v>DE LAET Cassy</v>
          </cell>
          <cell r="C9" t="str">
            <v>CM</v>
          </cell>
          <cell r="E9">
            <v>22</v>
          </cell>
          <cell r="F9" t="str">
            <v>3°</v>
          </cell>
        </row>
        <row r="10">
          <cell r="A10">
            <v>7822</v>
          </cell>
          <cell r="B10" t="str">
            <v>SCHOUTETENS Marc</v>
          </cell>
          <cell r="C10" t="str">
            <v>CM</v>
          </cell>
          <cell r="F10" t="b">
            <v>0</v>
          </cell>
        </row>
        <row r="11">
          <cell r="A11">
            <v>9512</v>
          </cell>
          <cell r="B11" t="str">
            <v>DE SCHILDER Leon</v>
          </cell>
          <cell r="C11" t="str">
            <v>CM</v>
          </cell>
          <cell r="D11" t="str">
            <v>NS</v>
          </cell>
          <cell r="F11" t="b">
            <v>0</v>
          </cell>
        </row>
        <row r="12">
          <cell r="A12">
            <v>9513</v>
          </cell>
          <cell r="B12" t="str">
            <v>CARPAIJ Henri</v>
          </cell>
          <cell r="C12" t="str">
            <v>CM</v>
          </cell>
          <cell r="D12" t="str">
            <v>NS</v>
          </cell>
          <cell r="F12" t="b">
            <v>0</v>
          </cell>
        </row>
        <row r="14">
          <cell r="A14">
            <v>4119</v>
          </cell>
          <cell r="B14" t="str">
            <v>GEERLANDT José</v>
          </cell>
          <cell r="C14" t="str">
            <v>OS</v>
          </cell>
          <cell r="E14">
            <v>15</v>
          </cell>
          <cell r="F14" t="str">
            <v>5°</v>
          </cell>
        </row>
        <row r="15">
          <cell r="A15">
            <v>4122</v>
          </cell>
          <cell r="B15" t="str">
            <v>HAEGHEBAERT Eric</v>
          </cell>
          <cell r="C15" t="str">
            <v>OS</v>
          </cell>
          <cell r="E15">
            <v>27</v>
          </cell>
          <cell r="F15" t="str">
            <v>2°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  <cell r="E16">
            <v>22</v>
          </cell>
          <cell r="F16" t="str">
            <v>3°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E17">
            <v>22</v>
          </cell>
          <cell r="F17" t="str">
            <v>3°</v>
          </cell>
        </row>
        <row r="18">
          <cell r="A18">
            <v>7287</v>
          </cell>
          <cell r="B18" t="str">
            <v>SOENENS Joël</v>
          </cell>
          <cell r="C18" t="str">
            <v>OS</v>
          </cell>
          <cell r="E18">
            <v>22</v>
          </cell>
          <cell r="F18" t="str">
            <v>3°</v>
          </cell>
        </row>
        <row r="19">
          <cell r="A19">
            <v>8046</v>
          </cell>
          <cell r="B19" t="str">
            <v>LAMMENS Wilfried</v>
          </cell>
          <cell r="C19" t="str">
            <v>OS</v>
          </cell>
          <cell r="F19" t="b">
            <v>0</v>
          </cell>
        </row>
        <row r="20">
          <cell r="A20">
            <v>8668</v>
          </cell>
          <cell r="B20" t="str">
            <v>VANDEKEERE Bert</v>
          </cell>
          <cell r="C20" t="str">
            <v>OS</v>
          </cell>
          <cell r="F20" t="b">
            <v>0</v>
          </cell>
        </row>
        <row r="21">
          <cell r="A21">
            <v>8883</v>
          </cell>
          <cell r="B21" t="str">
            <v>VANPRAET Bart</v>
          </cell>
          <cell r="C21" t="str">
            <v>OS</v>
          </cell>
          <cell r="E21">
            <v>22</v>
          </cell>
          <cell r="F21" t="str">
            <v>3°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  <cell r="F22" t="b">
            <v>0</v>
          </cell>
        </row>
        <row r="23">
          <cell r="A23">
            <v>1102</v>
          </cell>
          <cell r="B23" t="str">
            <v>CALLIAUW Ludo</v>
          </cell>
          <cell r="C23" t="str">
            <v>OS</v>
          </cell>
          <cell r="F23" t="b">
            <v>0</v>
          </cell>
        </row>
        <row r="25">
          <cell r="A25">
            <v>7465</v>
          </cell>
          <cell r="B25" t="str">
            <v>COUSSEMENT Wim</v>
          </cell>
          <cell r="C25" t="str">
            <v>DK</v>
          </cell>
          <cell r="E25">
            <v>22</v>
          </cell>
          <cell r="F25" t="str">
            <v>3°</v>
          </cell>
        </row>
        <row r="26">
          <cell r="A26">
            <v>9413</v>
          </cell>
          <cell r="B26" t="str">
            <v>DANNEELS Laurent</v>
          </cell>
          <cell r="C26" t="str">
            <v>DK</v>
          </cell>
          <cell r="F26" t="b">
            <v>0</v>
          </cell>
        </row>
        <row r="27">
          <cell r="A27">
            <v>5682</v>
          </cell>
          <cell r="B27" t="str">
            <v>DELANGHE Lievin</v>
          </cell>
          <cell r="C27" t="str">
            <v>DK</v>
          </cell>
          <cell r="F27" t="b">
            <v>0</v>
          </cell>
        </row>
        <row r="28">
          <cell r="A28">
            <v>4188</v>
          </cell>
          <cell r="B28" t="str">
            <v>RONDELEZ Noel</v>
          </cell>
          <cell r="C28" t="str">
            <v>DK</v>
          </cell>
          <cell r="E28">
            <v>18</v>
          </cell>
          <cell r="F28" t="str">
            <v>4°</v>
          </cell>
        </row>
        <row r="29">
          <cell r="A29">
            <v>4180</v>
          </cell>
          <cell r="B29" t="str">
            <v>CONSTANT Geert</v>
          </cell>
          <cell r="C29" t="str">
            <v>DK</v>
          </cell>
          <cell r="E29">
            <v>34</v>
          </cell>
          <cell r="F29" t="str">
            <v>1°</v>
          </cell>
        </row>
        <row r="31">
          <cell r="A31">
            <v>4162</v>
          </cell>
          <cell r="B31" t="str">
            <v>CAPPELLE Eddy</v>
          </cell>
          <cell r="C31" t="str">
            <v>K.ZE</v>
          </cell>
          <cell r="E31">
            <v>34</v>
          </cell>
          <cell r="F31" t="str">
            <v>1°</v>
          </cell>
        </row>
        <row r="32">
          <cell r="A32">
            <v>4167</v>
          </cell>
          <cell r="B32" t="str">
            <v>DECLERCK Gilbert</v>
          </cell>
          <cell r="C32" t="str">
            <v>K.ZE</v>
          </cell>
          <cell r="E32">
            <v>27</v>
          </cell>
          <cell r="F32" t="str">
            <v>2°</v>
          </cell>
        </row>
        <row r="33">
          <cell r="A33">
            <v>4171</v>
          </cell>
          <cell r="B33" t="str">
            <v>FORREST Emiel</v>
          </cell>
          <cell r="C33" t="str">
            <v>K.ZE</v>
          </cell>
          <cell r="E33">
            <v>18</v>
          </cell>
          <cell r="F33" t="str">
            <v>4°</v>
          </cell>
        </row>
        <row r="34">
          <cell r="A34">
            <v>4232</v>
          </cell>
          <cell r="B34" t="str">
            <v>BUYSSE Edgard</v>
          </cell>
          <cell r="C34" t="str">
            <v>K.ZE</v>
          </cell>
          <cell r="F34" t="b">
            <v>0</v>
          </cell>
        </row>
        <row r="35">
          <cell r="A35">
            <v>9254</v>
          </cell>
          <cell r="B35" t="str">
            <v>DE PRINCE Luc</v>
          </cell>
          <cell r="C35" t="str">
            <v>K.ZE</v>
          </cell>
          <cell r="F35" t="b">
            <v>0</v>
          </cell>
        </row>
        <row r="36">
          <cell r="F36" t="b">
            <v>0</v>
          </cell>
        </row>
        <row r="37">
          <cell r="A37">
            <v>7678</v>
          </cell>
          <cell r="B37" t="str">
            <v>DE VREEZE Patrick</v>
          </cell>
          <cell r="C37" t="str">
            <v>K.KN</v>
          </cell>
          <cell r="E37">
            <v>15</v>
          </cell>
          <cell r="F37" t="str">
            <v>5°</v>
          </cell>
        </row>
        <row r="38">
          <cell r="A38">
            <v>5178</v>
          </cell>
          <cell r="B38" t="str">
            <v>FRANKEN Luc</v>
          </cell>
          <cell r="C38" t="str">
            <v>K.KN</v>
          </cell>
          <cell r="E38">
            <v>27</v>
          </cell>
          <cell r="F38" t="str">
            <v>2°</v>
          </cell>
        </row>
        <row r="39">
          <cell r="A39">
            <v>7284</v>
          </cell>
          <cell r="B39" t="str">
            <v>LANDUYT Sacha</v>
          </cell>
          <cell r="C39" t="str">
            <v>K.KN</v>
          </cell>
          <cell r="F39" t="b">
            <v>0</v>
          </cell>
        </row>
        <row r="40">
          <cell r="A40">
            <v>4522</v>
          </cell>
          <cell r="B40" t="str">
            <v>METTEPENNINGEN Julien</v>
          </cell>
          <cell r="C40" t="str">
            <v>K.KN</v>
          </cell>
          <cell r="E40">
            <v>15</v>
          </cell>
          <cell r="F40" t="str">
            <v>5°</v>
          </cell>
        </row>
        <row r="41">
          <cell r="A41">
            <v>4114</v>
          </cell>
          <cell r="B41" t="str">
            <v>VAN KREIJ Jo</v>
          </cell>
          <cell r="C41" t="str">
            <v>K.KN</v>
          </cell>
          <cell r="F41" t="b">
            <v>0</v>
          </cell>
        </row>
        <row r="42">
          <cell r="F42" t="b">
            <v>0</v>
          </cell>
        </row>
        <row r="43">
          <cell r="A43">
            <v>2944</v>
          </cell>
          <cell r="B43" t="str">
            <v>t SEYEN Roland</v>
          </cell>
          <cell r="C43" t="str">
            <v>K.BR</v>
          </cell>
          <cell r="E43">
            <v>27</v>
          </cell>
          <cell r="F43" t="str">
            <v>2°</v>
          </cell>
        </row>
        <row r="44">
          <cell r="A44">
            <v>4147</v>
          </cell>
          <cell r="B44" t="str">
            <v>D'HONT Steven</v>
          </cell>
          <cell r="C44" t="str">
            <v>K.BR</v>
          </cell>
          <cell r="E44">
            <v>42</v>
          </cell>
          <cell r="F44" t="str">
            <v>exc</v>
          </cell>
        </row>
        <row r="45">
          <cell r="A45">
            <v>4148</v>
          </cell>
          <cell r="B45" t="str">
            <v>DE CUYPER René</v>
          </cell>
          <cell r="C45" t="str">
            <v>K.BR</v>
          </cell>
          <cell r="F45" t="b">
            <v>0</v>
          </cell>
        </row>
        <row r="46">
          <cell r="A46">
            <v>4150</v>
          </cell>
          <cell r="B46" t="str">
            <v>DEVROE Eddy</v>
          </cell>
          <cell r="C46" t="str">
            <v>K.BR</v>
          </cell>
          <cell r="E46">
            <v>22</v>
          </cell>
          <cell r="F46" t="str">
            <v>3°</v>
          </cell>
        </row>
        <row r="47">
          <cell r="A47">
            <v>4156</v>
          </cell>
          <cell r="B47" t="str">
            <v>SEYS Norbert</v>
          </cell>
          <cell r="C47" t="str">
            <v>K.BR</v>
          </cell>
          <cell r="E47">
            <v>18</v>
          </cell>
          <cell r="F47" t="str">
            <v>4°</v>
          </cell>
        </row>
        <row r="48">
          <cell r="A48">
            <v>4214</v>
          </cell>
          <cell r="B48" t="str">
            <v>DE BAERE Karel</v>
          </cell>
          <cell r="C48" t="str">
            <v>K.BR</v>
          </cell>
          <cell r="E48">
            <v>15</v>
          </cell>
          <cell r="F48" t="str">
            <v>5°</v>
          </cell>
        </row>
        <row r="49">
          <cell r="A49">
            <v>4217</v>
          </cell>
          <cell r="B49" t="str">
            <v>DE GRAEVE David</v>
          </cell>
          <cell r="C49" t="str">
            <v>K.BR</v>
          </cell>
          <cell r="E49">
            <v>42</v>
          </cell>
          <cell r="F49" t="str">
            <v>exc</v>
          </cell>
        </row>
        <row r="50">
          <cell r="A50">
            <v>4222</v>
          </cell>
          <cell r="B50" t="str">
            <v>DE QUEKER Guido</v>
          </cell>
          <cell r="C50" t="str">
            <v>K.BR</v>
          </cell>
          <cell r="E50">
            <v>22</v>
          </cell>
          <cell r="F50" t="str">
            <v>3°</v>
          </cell>
        </row>
        <row r="51">
          <cell r="A51">
            <v>4223</v>
          </cell>
          <cell r="B51" t="str">
            <v>DRUWEL Francois</v>
          </cell>
          <cell r="C51" t="str">
            <v>K.BR</v>
          </cell>
          <cell r="E51">
            <v>18</v>
          </cell>
          <cell r="F51" t="str">
            <v>4°</v>
          </cell>
        </row>
        <row r="52">
          <cell r="A52">
            <v>4224</v>
          </cell>
          <cell r="B52" t="str">
            <v>GUIDE Jean-Pierre</v>
          </cell>
          <cell r="C52" t="str">
            <v>K.BR</v>
          </cell>
          <cell r="E52">
            <v>27</v>
          </cell>
          <cell r="F52" t="str">
            <v>2°</v>
          </cell>
        </row>
        <row r="53">
          <cell r="A53">
            <v>4241</v>
          </cell>
          <cell r="B53" t="str">
            <v>VANHECKE Rik</v>
          </cell>
          <cell r="C53" t="str">
            <v>K.BR</v>
          </cell>
          <cell r="E53">
            <v>22</v>
          </cell>
          <cell r="F53" t="str">
            <v>3°</v>
          </cell>
        </row>
        <row r="54">
          <cell r="A54">
            <v>4242</v>
          </cell>
          <cell r="B54" t="str">
            <v>VERCRUYSSE Johan</v>
          </cell>
          <cell r="C54" t="str">
            <v>K.BR</v>
          </cell>
          <cell r="E54">
            <v>22</v>
          </cell>
          <cell r="F54" t="str">
            <v>3°</v>
          </cell>
        </row>
        <row r="55">
          <cell r="A55">
            <v>4557</v>
          </cell>
          <cell r="B55" t="str">
            <v>SERWEYTENS Lieven</v>
          </cell>
          <cell r="C55" t="str">
            <v>K.BR</v>
          </cell>
          <cell r="E55">
            <v>42</v>
          </cell>
          <cell r="F55" t="str">
            <v>exc</v>
          </cell>
        </row>
        <row r="56">
          <cell r="A56">
            <v>4779</v>
          </cell>
          <cell r="B56" t="str">
            <v>LEYS Bart</v>
          </cell>
          <cell r="C56" t="str">
            <v>K.BR</v>
          </cell>
          <cell r="E56">
            <v>50</v>
          </cell>
          <cell r="F56" t="str">
            <v>hfd</v>
          </cell>
        </row>
        <row r="57">
          <cell r="A57">
            <v>5186</v>
          </cell>
          <cell r="B57" t="str">
            <v>DEFRUYT Dirk</v>
          </cell>
          <cell r="C57" t="str">
            <v>K.BR</v>
          </cell>
          <cell r="F57" t="b">
            <v>0</v>
          </cell>
        </row>
        <row r="58">
          <cell r="A58">
            <v>5190</v>
          </cell>
          <cell r="B58" t="str">
            <v>SAVER André</v>
          </cell>
          <cell r="C58" t="str">
            <v>K.BR</v>
          </cell>
          <cell r="E58">
            <v>34</v>
          </cell>
          <cell r="F58" t="str">
            <v>1°</v>
          </cell>
        </row>
        <row r="59">
          <cell r="A59">
            <v>5408</v>
          </cell>
          <cell r="B59" t="str">
            <v>VANRAPENBUSCH Franky</v>
          </cell>
          <cell r="C59" t="str">
            <v>K.BR</v>
          </cell>
          <cell r="E59">
            <v>34</v>
          </cell>
          <cell r="F59" t="str">
            <v>1°</v>
          </cell>
        </row>
        <row r="60">
          <cell r="A60">
            <v>5685</v>
          </cell>
          <cell r="B60" t="str">
            <v>BOECKAERT Eric</v>
          </cell>
          <cell r="C60" t="str">
            <v>K.BR</v>
          </cell>
          <cell r="E60">
            <v>42</v>
          </cell>
          <cell r="F60" t="str">
            <v>exc</v>
          </cell>
        </row>
        <row r="61">
          <cell r="A61">
            <v>5689</v>
          </cell>
          <cell r="B61" t="str">
            <v>SAVER Koen</v>
          </cell>
          <cell r="C61" t="str">
            <v>K.BR</v>
          </cell>
          <cell r="E61">
            <v>50</v>
          </cell>
          <cell r="F61" t="str">
            <v>hfd</v>
          </cell>
        </row>
        <row r="62">
          <cell r="A62">
            <v>6081</v>
          </cell>
          <cell r="B62" t="str">
            <v>QUITTELIER Stephane</v>
          </cell>
          <cell r="C62" t="str">
            <v>K.BR</v>
          </cell>
          <cell r="E62">
            <v>18</v>
          </cell>
          <cell r="F62" t="str">
            <v>4°</v>
          </cell>
        </row>
        <row r="63">
          <cell r="A63">
            <v>7795</v>
          </cell>
          <cell r="B63" t="str">
            <v>HACKE Jean-Marie</v>
          </cell>
          <cell r="C63" t="str">
            <v>K.BR</v>
          </cell>
          <cell r="E63">
            <v>27</v>
          </cell>
          <cell r="F63" t="str">
            <v>2°</v>
          </cell>
        </row>
        <row r="64">
          <cell r="A64">
            <v>7797</v>
          </cell>
          <cell r="B64" t="str">
            <v>BEIRENS Marc</v>
          </cell>
          <cell r="C64" t="str">
            <v>K.BR</v>
          </cell>
          <cell r="E64">
            <v>22</v>
          </cell>
          <cell r="F64" t="str">
            <v>3°</v>
          </cell>
        </row>
        <row r="65">
          <cell r="A65">
            <v>8162</v>
          </cell>
          <cell r="B65" t="str">
            <v>SEYS Herbert</v>
          </cell>
          <cell r="C65" t="str">
            <v>K.BR</v>
          </cell>
          <cell r="E65">
            <v>27</v>
          </cell>
          <cell r="F65" t="str">
            <v>2°</v>
          </cell>
        </row>
        <row r="66">
          <cell r="A66">
            <v>8454</v>
          </cell>
          <cell r="B66" t="str">
            <v>STUYVAERT Marijn</v>
          </cell>
          <cell r="C66" t="str">
            <v>K.BR</v>
          </cell>
          <cell r="E66">
            <v>22</v>
          </cell>
          <cell r="F66" t="str">
            <v>3°</v>
          </cell>
        </row>
        <row r="67">
          <cell r="A67">
            <v>8669</v>
          </cell>
          <cell r="B67" t="str">
            <v>DE CLERCK Jean</v>
          </cell>
          <cell r="C67" t="str">
            <v>K.BR</v>
          </cell>
          <cell r="E67">
            <v>22</v>
          </cell>
          <cell r="F67" t="str">
            <v>3°</v>
          </cell>
        </row>
        <row r="68">
          <cell r="A68">
            <v>8670</v>
          </cell>
          <cell r="B68" t="str">
            <v>SCHOE Henk</v>
          </cell>
          <cell r="C68" t="str">
            <v>K.BR</v>
          </cell>
          <cell r="E68">
            <v>15</v>
          </cell>
          <cell r="F68" t="str">
            <v>5°</v>
          </cell>
        </row>
        <row r="69">
          <cell r="A69">
            <v>4185</v>
          </cell>
          <cell r="B69" t="str">
            <v>DEPOORTER Daniël</v>
          </cell>
          <cell r="C69" t="str">
            <v>K.BR</v>
          </cell>
          <cell r="E69">
            <v>27</v>
          </cell>
          <cell r="F69" t="str">
            <v>2°</v>
          </cell>
        </row>
        <row r="70">
          <cell r="A70">
            <v>9062</v>
          </cell>
          <cell r="B70" t="str">
            <v>DE BUSSCHER Walber</v>
          </cell>
          <cell r="C70" t="str">
            <v>K.BR</v>
          </cell>
          <cell r="E70">
            <v>22</v>
          </cell>
          <cell r="F70" t="str">
            <v>3°</v>
          </cell>
        </row>
        <row r="71">
          <cell r="A71">
            <v>8921</v>
          </cell>
          <cell r="B71" t="str">
            <v>CHRISTIAENS Danny</v>
          </cell>
          <cell r="C71" t="str">
            <v>K.BR</v>
          </cell>
          <cell r="F71" t="b">
            <v>0</v>
          </cell>
        </row>
        <row r="72">
          <cell r="A72">
            <v>7801</v>
          </cell>
          <cell r="B72" t="str">
            <v>EISCHEN Frédéric</v>
          </cell>
          <cell r="C72" t="str">
            <v>K.BR</v>
          </cell>
          <cell r="E72">
            <v>18</v>
          </cell>
          <cell r="F72" t="str">
            <v>4°</v>
          </cell>
        </row>
        <row r="73">
          <cell r="A73">
            <v>4250</v>
          </cell>
          <cell r="B73" t="str">
            <v>COBBAERT  Thierry</v>
          </cell>
          <cell r="C73" t="str">
            <v>K.BR</v>
          </cell>
          <cell r="E73">
            <v>42</v>
          </cell>
          <cell r="F73" t="str">
            <v>exc</v>
          </cell>
        </row>
        <row r="74">
          <cell r="A74">
            <v>9257</v>
          </cell>
          <cell r="B74" t="str">
            <v>MUS Hendrik</v>
          </cell>
          <cell r="C74" t="str">
            <v>K.BR</v>
          </cell>
          <cell r="F74" t="b">
            <v>0</v>
          </cell>
        </row>
        <row r="75">
          <cell r="A75">
            <v>9258</v>
          </cell>
          <cell r="B75" t="str">
            <v>STEFFENS Alain</v>
          </cell>
          <cell r="C75" t="str">
            <v>K.BR</v>
          </cell>
          <cell r="E75">
            <v>27</v>
          </cell>
          <cell r="F75" t="str">
            <v>2°</v>
          </cell>
        </row>
        <row r="76">
          <cell r="A76">
            <v>4267</v>
          </cell>
          <cell r="B76" t="str">
            <v>THOMAS Peter</v>
          </cell>
          <cell r="C76" t="str">
            <v>K.BR</v>
          </cell>
          <cell r="E76">
            <v>27</v>
          </cell>
          <cell r="F76" t="str">
            <v>2°</v>
          </cell>
        </row>
        <row r="77">
          <cell r="A77">
            <v>5365</v>
          </cell>
          <cell r="B77" t="str">
            <v>BLAUWBLOMME Henk</v>
          </cell>
          <cell r="C77" t="str">
            <v>K.BR</v>
          </cell>
          <cell r="E77">
            <v>60</v>
          </cell>
          <cell r="F77" t="str">
            <v>ere</v>
          </cell>
        </row>
        <row r="78">
          <cell r="A78">
            <v>2228</v>
          </cell>
          <cell r="B78" t="str">
            <v>VANBENEDEN Alain</v>
          </cell>
          <cell r="C78" t="str">
            <v>K.BR</v>
          </cell>
          <cell r="E78">
            <v>22</v>
          </cell>
          <cell r="F78" t="str">
            <v>3°</v>
          </cell>
        </row>
        <row r="79">
          <cell r="A79">
            <v>7529</v>
          </cell>
          <cell r="B79" t="str">
            <v>VASSEUR Patrick</v>
          </cell>
          <cell r="C79" t="str">
            <v>K.BR</v>
          </cell>
          <cell r="E79">
            <v>50</v>
          </cell>
          <cell r="F79" t="str">
            <v>hfd</v>
          </cell>
        </row>
        <row r="80">
          <cell r="A80">
            <v>9256</v>
          </cell>
          <cell r="B80" t="str">
            <v>DALLINIGA Louis</v>
          </cell>
          <cell r="C80" t="str">
            <v>K.BR</v>
          </cell>
          <cell r="E80">
            <v>34</v>
          </cell>
          <cell r="F80" t="str">
            <v>1°</v>
          </cell>
        </row>
        <row r="81">
          <cell r="A81">
            <v>8362</v>
          </cell>
          <cell r="B81" t="str">
            <v>DEKRAKER Jean-Paul</v>
          </cell>
          <cell r="C81" t="str">
            <v>K.BR</v>
          </cell>
          <cell r="E81">
            <v>42</v>
          </cell>
          <cell r="F81" t="str">
            <v>exc</v>
          </cell>
        </row>
        <row r="82">
          <cell r="A82">
            <v>5691</v>
          </cell>
          <cell r="B82" t="str">
            <v>TORRES Manuel</v>
          </cell>
          <cell r="C82" t="str">
            <v>K.BR</v>
          </cell>
          <cell r="E82">
            <v>42</v>
          </cell>
          <cell r="F82" t="str">
            <v>exc</v>
          </cell>
        </row>
        <row r="83">
          <cell r="A83">
            <v>4682</v>
          </cell>
          <cell r="B83" t="str">
            <v>SCHOUTETENS Pieter</v>
          </cell>
          <cell r="C83" t="str">
            <v>K.BR</v>
          </cell>
          <cell r="E83">
            <v>34</v>
          </cell>
          <cell r="F83" t="str">
            <v>1°</v>
          </cell>
        </row>
        <row r="84">
          <cell r="A84">
            <v>7462</v>
          </cell>
          <cell r="B84" t="str">
            <v>CREYF Fernand</v>
          </cell>
          <cell r="C84" t="str">
            <v>K.BR</v>
          </cell>
          <cell r="E84">
            <v>27</v>
          </cell>
          <cell r="F84" t="str">
            <v>2°</v>
          </cell>
        </row>
        <row r="85">
          <cell r="A85">
            <v>4071</v>
          </cell>
          <cell r="B85" t="str">
            <v>DE BAERE Eddy</v>
          </cell>
          <cell r="C85" t="str">
            <v>K.BR</v>
          </cell>
          <cell r="E85">
            <v>34</v>
          </cell>
          <cell r="F85" t="str">
            <v>1°</v>
          </cell>
        </row>
        <row r="86">
          <cell r="A86">
            <v>6678</v>
          </cell>
          <cell r="B86" t="str">
            <v>DE CORTE Jan</v>
          </cell>
          <cell r="C86" t="str">
            <v>K.BR</v>
          </cell>
          <cell r="E86">
            <v>15</v>
          </cell>
          <cell r="F86" t="str">
            <v>5°</v>
          </cell>
        </row>
        <row r="87">
          <cell r="A87">
            <v>6399</v>
          </cell>
          <cell r="B87" t="str">
            <v>DELAERE Marc</v>
          </cell>
          <cell r="C87" t="str">
            <v>K.BR</v>
          </cell>
          <cell r="E87">
            <v>18</v>
          </cell>
          <cell r="F87" t="str">
            <v>4°</v>
          </cell>
        </row>
        <row r="88">
          <cell r="A88">
            <v>4644</v>
          </cell>
          <cell r="B88" t="str">
            <v>DUMON Dirk</v>
          </cell>
          <cell r="C88" t="str">
            <v>K.BR</v>
          </cell>
          <cell r="E88">
            <v>27</v>
          </cell>
          <cell r="F88" t="str">
            <v>2°</v>
          </cell>
        </row>
        <row r="89">
          <cell r="A89">
            <v>6680</v>
          </cell>
          <cell r="B89" t="str">
            <v>FLAMEE Kurt</v>
          </cell>
          <cell r="C89" t="str">
            <v>K.BR</v>
          </cell>
          <cell r="E89">
            <v>27</v>
          </cell>
          <cell r="F89" t="str">
            <v>2°</v>
          </cell>
        </row>
        <row r="90">
          <cell r="A90">
            <v>8881</v>
          </cell>
          <cell r="B90" t="str">
            <v>HERPOEL Rony</v>
          </cell>
          <cell r="C90" t="str">
            <v>K.BR</v>
          </cell>
          <cell r="E90">
            <v>18</v>
          </cell>
          <cell r="F90" t="str">
            <v>4°</v>
          </cell>
        </row>
        <row r="91">
          <cell r="A91">
            <v>4187</v>
          </cell>
          <cell r="B91" t="str">
            <v>ROGIERS Marc</v>
          </cell>
          <cell r="C91" t="str">
            <v>K.BR</v>
          </cell>
          <cell r="E91">
            <v>22</v>
          </cell>
          <cell r="F91" t="str">
            <v>3°</v>
          </cell>
        </row>
        <row r="92">
          <cell r="A92">
            <v>9253</v>
          </cell>
          <cell r="B92" t="str">
            <v>LINHOUT Freddy</v>
          </cell>
          <cell r="C92" t="str">
            <v>K.BR</v>
          </cell>
          <cell r="E92">
            <v>18</v>
          </cell>
          <cell r="F92" t="str">
            <v>4°</v>
          </cell>
        </row>
        <row r="93">
          <cell r="A93">
            <v>4184</v>
          </cell>
          <cell r="B93" t="str">
            <v>DEPOORTER Chris</v>
          </cell>
          <cell r="C93" t="str">
            <v>K.BR</v>
          </cell>
          <cell r="E93">
            <v>34</v>
          </cell>
          <cell r="F93" t="str">
            <v>1°</v>
          </cell>
        </row>
        <row r="94">
          <cell r="A94">
            <v>5439</v>
          </cell>
          <cell r="B94" t="str">
            <v>DUCHEYNE Kenny</v>
          </cell>
          <cell r="C94" t="str">
            <v>K.BR</v>
          </cell>
          <cell r="D94" t="str">
            <v>HNS</v>
          </cell>
          <cell r="E94" t="str">
            <v>34HNS</v>
          </cell>
          <cell r="F94" t="b">
            <v>0</v>
          </cell>
        </row>
        <row r="95">
          <cell r="F95" t="b">
            <v>0</v>
          </cell>
        </row>
        <row r="96">
          <cell r="A96">
            <v>1554</v>
          </cell>
          <cell r="B96" t="str">
            <v>VERLAECKE  Rudy</v>
          </cell>
          <cell r="C96" t="str">
            <v>OBA</v>
          </cell>
          <cell r="E96">
            <v>18</v>
          </cell>
          <cell r="F96" t="str">
            <v>4°</v>
          </cell>
        </row>
        <row r="97">
          <cell r="A97">
            <v>4207</v>
          </cell>
          <cell r="B97" t="str">
            <v>VELGHE Stefaan</v>
          </cell>
          <cell r="C97" t="str">
            <v>OBA</v>
          </cell>
          <cell r="E97">
            <v>42</v>
          </cell>
          <cell r="F97" t="str">
            <v>exc</v>
          </cell>
        </row>
        <row r="98">
          <cell r="A98">
            <v>4246</v>
          </cell>
          <cell r="B98" t="str">
            <v>BOLLE Jean-Marie</v>
          </cell>
          <cell r="C98" t="str">
            <v>OBA</v>
          </cell>
          <cell r="E98">
            <v>42</v>
          </cell>
          <cell r="F98" t="str">
            <v>exc</v>
          </cell>
        </row>
        <row r="99">
          <cell r="A99">
            <v>4249</v>
          </cell>
          <cell r="B99" t="str">
            <v>BRISSINCK Danny</v>
          </cell>
          <cell r="C99" t="str">
            <v>OBA</v>
          </cell>
          <cell r="E99">
            <v>18</v>
          </cell>
          <cell r="F99" t="str">
            <v>4°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E100">
            <v>27</v>
          </cell>
          <cell r="F100" t="str">
            <v>2°</v>
          </cell>
        </row>
        <row r="101">
          <cell r="A101">
            <v>4254</v>
          </cell>
          <cell r="B101" t="str">
            <v>EVERAERT Luc</v>
          </cell>
          <cell r="C101" t="str">
            <v>OBA</v>
          </cell>
          <cell r="E101">
            <v>34</v>
          </cell>
          <cell r="F101" t="str">
            <v>1°</v>
          </cell>
        </row>
        <row r="102">
          <cell r="A102">
            <v>4256</v>
          </cell>
          <cell r="B102" t="str">
            <v>HELSMOORTEL Rik</v>
          </cell>
          <cell r="C102" t="str">
            <v>OBA</v>
          </cell>
          <cell r="E102">
            <v>22</v>
          </cell>
          <cell r="F102" t="str">
            <v>3°</v>
          </cell>
        </row>
        <row r="103">
          <cell r="A103">
            <v>4262</v>
          </cell>
          <cell r="B103" t="str">
            <v>SANCTORUM Daniel</v>
          </cell>
          <cell r="C103" t="str">
            <v>OBA</v>
          </cell>
          <cell r="E103">
            <v>42</v>
          </cell>
          <cell r="F103" t="str">
            <v>exc</v>
          </cell>
        </row>
        <row r="104">
          <cell r="A104">
            <v>4263</v>
          </cell>
          <cell r="B104" t="str">
            <v>SCHLAPA Harald</v>
          </cell>
          <cell r="C104" t="str">
            <v>OBA</v>
          </cell>
          <cell r="E104">
            <v>27</v>
          </cell>
          <cell r="F104" t="str">
            <v>2°</v>
          </cell>
        </row>
        <row r="105">
          <cell r="A105">
            <v>4264</v>
          </cell>
          <cell r="B105" t="str">
            <v>STEEN Gilbert</v>
          </cell>
          <cell r="C105" t="str">
            <v>OBA</v>
          </cell>
          <cell r="E105">
            <v>18</v>
          </cell>
          <cell r="F105" t="str">
            <v>4°</v>
          </cell>
        </row>
        <row r="106">
          <cell r="A106">
            <v>4265</v>
          </cell>
          <cell r="B106" t="str">
            <v>STEMGEE Hugo</v>
          </cell>
          <cell r="C106" t="str">
            <v>OBA</v>
          </cell>
          <cell r="F106" t="b">
            <v>0</v>
          </cell>
        </row>
        <row r="107">
          <cell r="A107">
            <v>4269</v>
          </cell>
          <cell r="B107" t="str">
            <v>TRATSAERT Daniel</v>
          </cell>
          <cell r="C107" t="str">
            <v>OBA</v>
          </cell>
          <cell r="E107">
            <v>34</v>
          </cell>
          <cell r="F107" t="str">
            <v>1°</v>
          </cell>
        </row>
        <row r="108">
          <cell r="A108">
            <v>4276</v>
          </cell>
          <cell r="B108" t="str">
            <v>VAN WESEMAEL Walter</v>
          </cell>
          <cell r="C108" t="str">
            <v>OBA</v>
          </cell>
          <cell r="E108">
            <v>27</v>
          </cell>
          <cell r="F108" t="str">
            <v>2°</v>
          </cell>
        </row>
        <row r="109">
          <cell r="A109">
            <v>4277</v>
          </cell>
          <cell r="B109" t="str">
            <v>VANDENBROUCKE Joel</v>
          </cell>
          <cell r="C109" t="str">
            <v>OBA</v>
          </cell>
          <cell r="E109">
            <v>15</v>
          </cell>
          <cell r="F109" t="str">
            <v>5°</v>
          </cell>
        </row>
        <row r="110">
          <cell r="A110">
            <v>4635</v>
          </cell>
          <cell r="B110" t="str">
            <v>DEVLIEGER Raoul</v>
          </cell>
          <cell r="C110" t="str">
            <v>OBA</v>
          </cell>
          <cell r="E110">
            <v>34</v>
          </cell>
          <cell r="F110" t="str">
            <v>1°</v>
          </cell>
        </row>
        <row r="111">
          <cell r="A111">
            <v>5900</v>
          </cell>
          <cell r="B111" t="str">
            <v>PUYSTIENS Stephan</v>
          </cell>
          <cell r="C111" t="str">
            <v>OBA</v>
          </cell>
          <cell r="E111">
            <v>22</v>
          </cell>
          <cell r="F111" t="str">
            <v>3°</v>
          </cell>
        </row>
        <row r="112">
          <cell r="A112">
            <v>6456</v>
          </cell>
          <cell r="B112" t="str">
            <v>PLOVIE Herbert</v>
          </cell>
          <cell r="C112" t="str">
            <v>OBA</v>
          </cell>
          <cell r="E112">
            <v>42</v>
          </cell>
          <cell r="F112" t="str">
            <v>exc</v>
          </cell>
        </row>
        <row r="113">
          <cell r="A113">
            <v>7466</v>
          </cell>
          <cell r="B113" t="str">
            <v>ROBYN Willy</v>
          </cell>
          <cell r="C113" t="str">
            <v>OBA</v>
          </cell>
          <cell r="E113">
            <v>18</v>
          </cell>
          <cell r="F113" t="str">
            <v>4°</v>
          </cell>
        </row>
        <row r="114">
          <cell r="A114">
            <v>7800</v>
          </cell>
          <cell r="B114" t="str">
            <v>VERSCHUERE Guy</v>
          </cell>
          <cell r="C114" t="str">
            <v>OBA</v>
          </cell>
          <cell r="E114">
            <v>15</v>
          </cell>
          <cell r="F114" t="str">
            <v>5°</v>
          </cell>
        </row>
        <row r="115">
          <cell r="A115">
            <v>7802</v>
          </cell>
          <cell r="B115" t="str">
            <v>DOUCHAMPS Olivier</v>
          </cell>
          <cell r="C115" t="str">
            <v>OBA</v>
          </cell>
          <cell r="E115">
            <v>15</v>
          </cell>
          <cell r="F115" t="str">
            <v>5°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  <cell r="E116">
            <v>18</v>
          </cell>
          <cell r="F116" t="str">
            <v>4°</v>
          </cell>
        </row>
        <row r="117">
          <cell r="A117">
            <v>8917</v>
          </cell>
          <cell r="B117" t="str">
            <v>GREMAIN Gino</v>
          </cell>
          <cell r="C117" t="str">
            <v>OBA</v>
          </cell>
          <cell r="E117">
            <v>42</v>
          </cell>
          <cell r="F117" t="str">
            <v>exc</v>
          </cell>
        </row>
        <row r="118">
          <cell r="A118" t="str">
            <v>4162B</v>
          </cell>
          <cell r="B118" t="str">
            <v>CAPPELLE Eddy</v>
          </cell>
          <cell r="C118" t="str">
            <v>OBA</v>
          </cell>
          <cell r="E118">
            <v>34</v>
          </cell>
          <cell r="F118" t="str">
            <v>1°</v>
          </cell>
        </row>
        <row r="119">
          <cell r="A119">
            <v>4280</v>
          </cell>
          <cell r="B119" t="str">
            <v>ZONNEKEIN Henri</v>
          </cell>
          <cell r="C119" t="str">
            <v>OBA</v>
          </cell>
          <cell r="E119">
            <v>18</v>
          </cell>
          <cell r="F119" t="str">
            <v>4°</v>
          </cell>
        </row>
        <row r="120">
          <cell r="A120">
            <v>4065</v>
          </cell>
          <cell r="B120" t="str">
            <v>BAERT Rony</v>
          </cell>
          <cell r="C120" t="str">
            <v>OBA</v>
          </cell>
          <cell r="E120">
            <v>34</v>
          </cell>
          <cell r="F120" t="str">
            <v>1°</v>
          </cell>
        </row>
        <row r="121">
          <cell r="A121">
            <v>9296</v>
          </cell>
          <cell r="B121" t="str">
            <v>BORREMANS  Edouard</v>
          </cell>
          <cell r="C121" t="str">
            <v>OBA</v>
          </cell>
          <cell r="F121" t="b">
            <v>0</v>
          </cell>
        </row>
        <row r="122">
          <cell r="A122">
            <v>9414</v>
          </cell>
          <cell r="B122" t="str">
            <v>EUSSEN Gerardus</v>
          </cell>
          <cell r="C122" t="str">
            <v>OBA</v>
          </cell>
          <cell r="E122">
            <v>18</v>
          </cell>
          <cell r="F122" t="str">
            <v>4°</v>
          </cell>
        </row>
        <row r="123">
          <cell r="A123">
            <v>4780</v>
          </cell>
          <cell r="B123" t="str">
            <v xml:space="preserve">LIBRECHT Geert </v>
          </cell>
          <cell r="C123" t="str">
            <v>OBA</v>
          </cell>
          <cell r="E123">
            <v>27</v>
          </cell>
          <cell r="F123" t="str">
            <v>2°</v>
          </cell>
        </row>
        <row r="124">
          <cell r="A124">
            <v>1556</v>
          </cell>
          <cell r="B124" t="str">
            <v>GOEMAERE Yves</v>
          </cell>
          <cell r="C124" t="str">
            <v>OBA</v>
          </cell>
          <cell r="E124">
            <v>22</v>
          </cell>
          <cell r="F124" t="str">
            <v>3°</v>
          </cell>
        </row>
        <row r="125">
          <cell r="A125">
            <v>8045</v>
          </cell>
          <cell r="B125" t="str">
            <v>GARRE Roger</v>
          </cell>
          <cell r="C125" t="str">
            <v>OBA</v>
          </cell>
          <cell r="E125">
            <v>22</v>
          </cell>
          <cell r="F125" t="str">
            <v>3°</v>
          </cell>
        </row>
        <row r="126">
          <cell r="A126">
            <v>9514</v>
          </cell>
          <cell r="B126" t="str">
            <v>VANROOSE Matteo</v>
          </cell>
          <cell r="C126" t="str">
            <v>OBA</v>
          </cell>
          <cell r="D126" t="str">
            <v>NS</v>
          </cell>
          <cell r="F126" t="b">
            <v>0</v>
          </cell>
        </row>
        <row r="127">
          <cell r="F127" t="b">
            <v>0</v>
          </cell>
        </row>
        <row r="128">
          <cell r="A128">
            <v>2061</v>
          </cell>
          <cell r="B128" t="str">
            <v>MERTENS Eddy</v>
          </cell>
          <cell r="C128" t="str">
            <v>KOH</v>
          </cell>
          <cell r="E128">
            <v>27</v>
          </cell>
          <cell r="F128" t="str">
            <v>2°</v>
          </cell>
        </row>
        <row r="129">
          <cell r="A129">
            <v>4290</v>
          </cell>
          <cell r="B129" t="str">
            <v>GILLADE Luc</v>
          </cell>
          <cell r="C129" t="str">
            <v>KOH</v>
          </cell>
          <cell r="E129">
            <v>34</v>
          </cell>
          <cell r="F129" t="str">
            <v>1°</v>
          </cell>
        </row>
        <row r="130">
          <cell r="A130">
            <v>4305</v>
          </cell>
          <cell r="B130" t="str">
            <v>DE HERTOG Ives</v>
          </cell>
          <cell r="C130" t="str">
            <v>KOH</v>
          </cell>
          <cell r="E130">
            <v>27</v>
          </cell>
          <cell r="F130" t="str">
            <v>2°</v>
          </cell>
        </row>
        <row r="131">
          <cell r="A131">
            <v>4354</v>
          </cell>
          <cell r="B131" t="str">
            <v>CAPIAU Lucien</v>
          </cell>
          <cell r="C131" t="str">
            <v>KOH</v>
          </cell>
          <cell r="E131">
            <v>34</v>
          </cell>
          <cell r="F131" t="str">
            <v>1°</v>
          </cell>
        </row>
        <row r="132">
          <cell r="A132">
            <v>4356</v>
          </cell>
          <cell r="B132" t="str">
            <v>DE BOU Pol</v>
          </cell>
          <cell r="C132" t="str">
            <v>KOH</v>
          </cell>
          <cell r="E132">
            <v>15</v>
          </cell>
          <cell r="F132" t="str">
            <v>5°</v>
          </cell>
        </row>
        <row r="133">
          <cell r="A133">
            <v>4361</v>
          </cell>
          <cell r="B133" t="str">
            <v>MANGELINCKX Nico</v>
          </cell>
          <cell r="C133" t="str">
            <v>KOH</v>
          </cell>
          <cell r="E133">
            <v>34</v>
          </cell>
          <cell r="F133" t="str">
            <v>1°</v>
          </cell>
        </row>
        <row r="134">
          <cell r="A134">
            <v>4389</v>
          </cell>
          <cell r="B134" t="str">
            <v>VAN KERCKHOVE Andre</v>
          </cell>
          <cell r="C134" t="str">
            <v>KOH</v>
          </cell>
          <cell r="E134">
            <v>27</v>
          </cell>
          <cell r="F134" t="str">
            <v>2°</v>
          </cell>
        </row>
        <row r="135">
          <cell r="A135">
            <v>8093</v>
          </cell>
          <cell r="B135" t="str">
            <v>MATTHYS Karolien</v>
          </cell>
          <cell r="C135" t="str">
            <v>KOH</v>
          </cell>
          <cell r="E135">
            <v>27</v>
          </cell>
          <cell r="F135" t="str">
            <v>2°</v>
          </cell>
        </row>
        <row r="136">
          <cell r="A136">
            <v>8662</v>
          </cell>
          <cell r="B136" t="str">
            <v>VAN DER LINDEN Eric</v>
          </cell>
          <cell r="C136" t="str">
            <v>KOH</v>
          </cell>
          <cell r="E136">
            <v>27</v>
          </cell>
          <cell r="F136" t="str">
            <v>2°</v>
          </cell>
        </row>
        <row r="137">
          <cell r="A137">
            <v>8871</v>
          </cell>
          <cell r="B137" t="str">
            <v>VANDENHENDE John</v>
          </cell>
          <cell r="C137" t="str">
            <v>KOH</v>
          </cell>
          <cell r="E137">
            <v>15</v>
          </cell>
          <cell r="F137" t="str">
            <v>5°</v>
          </cell>
        </row>
        <row r="138">
          <cell r="A138">
            <v>9063</v>
          </cell>
          <cell r="B138" t="str">
            <v>DE BECK Clery</v>
          </cell>
          <cell r="C138" t="str">
            <v>KOH</v>
          </cell>
          <cell r="E138">
            <v>27</v>
          </cell>
          <cell r="F138" t="str">
            <v>2°</v>
          </cell>
        </row>
        <row r="139">
          <cell r="A139">
            <v>9064</v>
          </cell>
          <cell r="B139" t="str">
            <v>GERSOULLE Marc</v>
          </cell>
          <cell r="C139" t="str">
            <v>KOH</v>
          </cell>
          <cell r="E139">
            <v>22</v>
          </cell>
          <cell r="F139" t="str">
            <v>3°</v>
          </cell>
        </row>
        <row r="140">
          <cell r="A140">
            <v>9055</v>
          </cell>
          <cell r="B140" t="str">
            <v>DE HERTOG Jan</v>
          </cell>
          <cell r="C140" t="str">
            <v>KOH</v>
          </cell>
          <cell r="F140" t="b">
            <v>0</v>
          </cell>
        </row>
        <row r="141">
          <cell r="A141">
            <v>4378</v>
          </cell>
          <cell r="B141" t="str">
            <v xml:space="preserve">DE RUYVER Stefaan </v>
          </cell>
          <cell r="C141" t="str">
            <v>KOH</v>
          </cell>
          <cell r="E141">
            <v>15</v>
          </cell>
          <cell r="F141" t="str">
            <v>5°</v>
          </cell>
        </row>
        <row r="142">
          <cell r="A142">
            <v>4387</v>
          </cell>
          <cell r="B142" t="str">
            <v>TEMMERMAN Walter</v>
          </cell>
          <cell r="C142" t="str">
            <v>KOH</v>
          </cell>
          <cell r="E142">
            <v>42</v>
          </cell>
          <cell r="F142" t="str">
            <v>exc</v>
          </cell>
        </row>
        <row r="143">
          <cell r="A143">
            <v>9283</v>
          </cell>
          <cell r="B143" t="str">
            <v>BRENDERS Thierry</v>
          </cell>
          <cell r="C143" t="str">
            <v>KOH</v>
          </cell>
          <cell r="E143">
            <v>22</v>
          </cell>
          <cell r="F143" t="str">
            <v>3°</v>
          </cell>
        </row>
        <row r="144">
          <cell r="A144">
            <v>4348</v>
          </cell>
          <cell r="B144" t="str">
            <v>VAN MUYLEM Norbert</v>
          </cell>
          <cell r="C144" t="str">
            <v>KOH</v>
          </cell>
          <cell r="E144">
            <v>22</v>
          </cell>
          <cell r="F144" t="str">
            <v>3°</v>
          </cell>
        </row>
        <row r="145">
          <cell r="A145">
            <v>9518</v>
          </cell>
          <cell r="B145" t="str">
            <v>DE MECHELEER Michel</v>
          </cell>
          <cell r="C145" t="str">
            <v>KOH</v>
          </cell>
          <cell r="D145" t="str">
            <v>NS</v>
          </cell>
          <cell r="E145">
            <v>18</v>
          </cell>
          <cell r="F145" t="str">
            <v>4°</v>
          </cell>
        </row>
        <row r="146">
          <cell r="A146">
            <v>4390</v>
          </cell>
          <cell r="B146" t="str">
            <v>VAN MALDER Dirk</v>
          </cell>
          <cell r="C146" t="str">
            <v>KOH</v>
          </cell>
          <cell r="D146" t="str">
            <v>NS</v>
          </cell>
          <cell r="E146">
            <v>34</v>
          </cell>
          <cell r="F146" t="str">
            <v>1°</v>
          </cell>
        </row>
        <row r="147">
          <cell r="F147" t="b">
            <v>0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  <cell r="E148">
            <v>22</v>
          </cell>
          <cell r="F148" t="str">
            <v>3°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  <cell r="E149">
            <v>27</v>
          </cell>
          <cell r="F149" t="str">
            <v>2°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  <cell r="E150">
            <v>15</v>
          </cell>
          <cell r="F150" t="str">
            <v>5°</v>
          </cell>
        </row>
        <row r="151">
          <cell r="A151">
            <v>4297</v>
          </cell>
          <cell r="B151" t="str">
            <v>VAN DEN BOSSCHE Christian</v>
          </cell>
          <cell r="C151" t="str">
            <v>SMA</v>
          </cell>
          <cell r="E151">
            <v>22</v>
          </cell>
          <cell r="F151" t="str">
            <v>3°</v>
          </cell>
        </row>
        <row r="152">
          <cell r="A152">
            <v>9416</v>
          </cell>
          <cell r="B152" t="str">
            <v>RIEMKENS Wilfried</v>
          </cell>
          <cell r="C152" t="str">
            <v>SMA</v>
          </cell>
          <cell r="F152" t="b">
            <v>0</v>
          </cell>
        </row>
        <row r="153">
          <cell r="A153">
            <v>9415</v>
          </cell>
          <cell r="B153" t="str">
            <v>VERHOEYEN Eddy</v>
          </cell>
          <cell r="C153" t="str">
            <v>SMA</v>
          </cell>
          <cell r="F153" t="b">
            <v>0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E154">
            <v>15</v>
          </cell>
          <cell r="F154" t="str">
            <v>5°</v>
          </cell>
        </row>
        <row r="155">
          <cell r="A155">
            <v>6694</v>
          </cell>
          <cell r="B155" t="str">
            <v xml:space="preserve">VINCK Eddy </v>
          </cell>
          <cell r="C155" t="str">
            <v>SMA</v>
          </cell>
          <cell r="F155" t="b">
            <v>0</v>
          </cell>
        </row>
        <row r="156">
          <cell r="A156">
            <v>1170</v>
          </cell>
          <cell r="B156" t="str">
            <v>TEMMERMAN Dirk</v>
          </cell>
          <cell r="C156" t="str">
            <v>SMA</v>
          </cell>
          <cell r="E156">
            <v>15</v>
          </cell>
          <cell r="F156" t="str">
            <v>5°</v>
          </cell>
        </row>
        <row r="157">
          <cell r="A157">
            <v>4974</v>
          </cell>
          <cell r="B157" t="str">
            <v>VAN DEN BROECK Harry</v>
          </cell>
          <cell r="C157" t="str">
            <v>SMA</v>
          </cell>
          <cell r="D157" t="str">
            <v>HNS</v>
          </cell>
          <cell r="E157">
            <v>27</v>
          </cell>
          <cell r="F157" t="str">
            <v>2°</v>
          </cell>
        </row>
        <row r="158">
          <cell r="F158" t="b">
            <v>0</v>
          </cell>
        </row>
        <row r="159">
          <cell r="A159">
            <v>2338</v>
          </cell>
          <cell r="B159" t="str">
            <v>VAN DE CAN Thierry</v>
          </cell>
          <cell r="C159" t="str">
            <v>K.STER</v>
          </cell>
          <cell r="E159">
            <v>22</v>
          </cell>
          <cell r="F159" t="str">
            <v>3°</v>
          </cell>
        </row>
        <row r="160">
          <cell r="A160">
            <v>7297</v>
          </cell>
          <cell r="B160" t="str">
            <v>MESKENS Eduard</v>
          </cell>
          <cell r="C160" t="str">
            <v>K.STER</v>
          </cell>
          <cell r="E160">
            <v>15</v>
          </cell>
          <cell r="F160" t="str">
            <v>5°</v>
          </cell>
        </row>
        <row r="161">
          <cell r="A161">
            <v>7804</v>
          </cell>
          <cell r="B161" t="str">
            <v>DE BREMAEKER Eric</v>
          </cell>
          <cell r="C161" t="str">
            <v>K.STER</v>
          </cell>
          <cell r="E161">
            <v>18</v>
          </cell>
          <cell r="F161" t="str">
            <v>4°</v>
          </cell>
        </row>
        <row r="162">
          <cell r="A162">
            <v>8535</v>
          </cell>
          <cell r="B162" t="str">
            <v>DE WIN Guy</v>
          </cell>
          <cell r="C162" t="str">
            <v>K.STER</v>
          </cell>
          <cell r="E162">
            <v>22</v>
          </cell>
          <cell r="F162" t="str">
            <v>3°</v>
          </cell>
        </row>
        <row r="163">
          <cell r="A163">
            <v>5189</v>
          </cell>
          <cell r="B163" t="str">
            <v>VAN LAETHEM Rudy</v>
          </cell>
          <cell r="C163" t="str">
            <v>K.STER</v>
          </cell>
          <cell r="E163">
            <v>34</v>
          </cell>
          <cell r="F163" t="str">
            <v>1°</v>
          </cell>
        </row>
        <row r="164">
          <cell r="A164">
            <v>9221</v>
          </cell>
          <cell r="B164" t="str">
            <v>BOSTOEN Kris</v>
          </cell>
          <cell r="C164" t="str">
            <v>K.STER</v>
          </cell>
          <cell r="E164">
            <v>22</v>
          </cell>
          <cell r="F164" t="str">
            <v>3°</v>
          </cell>
        </row>
        <row r="165">
          <cell r="A165">
            <v>7054</v>
          </cell>
          <cell r="B165" t="str">
            <v>LOOS Leo</v>
          </cell>
          <cell r="C165" t="str">
            <v>K.STER</v>
          </cell>
          <cell r="E165">
            <v>18</v>
          </cell>
          <cell r="F165" t="str">
            <v>4°</v>
          </cell>
        </row>
        <row r="166">
          <cell r="A166">
            <v>9458</v>
          </cell>
          <cell r="B166" t="str">
            <v>VANDE CAN Florian</v>
          </cell>
          <cell r="C166" t="str">
            <v>K.STER</v>
          </cell>
          <cell r="F166" t="b">
            <v>0</v>
          </cell>
        </row>
        <row r="167">
          <cell r="A167">
            <v>7049</v>
          </cell>
          <cell r="B167" t="str">
            <v>DE TANT Freddy</v>
          </cell>
          <cell r="C167" t="str">
            <v>K.STER</v>
          </cell>
          <cell r="E167">
            <v>15</v>
          </cell>
          <cell r="F167" t="str">
            <v>5°</v>
          </cell>
        </row>
        <row r="168">
          <cell r="A168">
            <v>4345</v>
          </cell>
          <cell r="B168" t="str">
            <v>PARDAENS Willy</v>
          </cell>
          <cell r="C168" t="str">
            <v>K.STER</v>
          </cell>
          <cell r="E168">
            <v>18</v>
          </cell>
          <cell r="F168" t="str">
            <v>4°</v>
          </cell>
        </row>
        <row r="169">
          <cell r="A169">
            <v>4301</v>
          </cell>
          <cell r="B169" t="str">
            <v>VAN GOETHEM Glenn</v>
          </cell>
          <cell r="C169" t="str">
            <v>K.STER</v>
          </cell>
          <cell r="E169">
            <v>27</v>
          </cell>
          <cell r="F169" t="str">
            <v>2°</v>
          </cell>
        </row>
        <row r="170">
          <cell r="A170">
            <v>4344</v>
          </cell>
          <cell r="B170" t="str">
            <v>DE WEVER Koen</v>
          </cell>
          <cell r="C170" t="str">
            <v>K.STER</v>
          </cell>
          <cell r="E170">
            <v>18</v>
          </cell>
          <cell r="F170" t="str">
            <v>4°</v>
          </cell>
        </row>
        <row r="171">
          <cell r="A171">
            <v>4352</v>
          </cell>
          <cell r="B171" t="str">
            <v>WAUTERS Johnny</v>
          </cell>
          <cell r="C171" t="str">
            <v>K.STER</v>
          </cell>
          <cell r="E171">
            <v>42</v>
          </cell>
          <cell r="F171" t="str">
            <v>exc</v>
          </cell>
        </row>
        <row r="172">
          <cell r="A172">
            <v>9515</v>
          </cell>
          <cell r="B172" t="str">
            <v>CEULEMANS Benny</v>
          </cell>
          <cell r="C172" t="str">
            <v>K.STER</v>
          </cell>
          <cell r="D172" t="str">
            <v>NS</v>
          </cell>
          <cell r="E172">
            <v>22</v>
          </cell>
          <cell r="F172" t="str">
            <v>3°</v>
          </cell>
        </row>
        <row r="173">
          <cell r="A173">
            <v>9517</v>
          </cell>
          <cell r="B173" t="str">
            <v>GOORDEN Willy</v>
          </cell>
          <cell r="C173" t="str">
            <v>K.STER</v>
          </cell>
          <cell r="D173" t="str">
            <v>NS</v>
          </cell>
          <cell r="E173">
            <v>18</v>
          </cell>
          <cell r="F173" t="str">
            <v>4°</v>
          </cell>
        </row>
        <row r="174">
          <cell r="A174">
            <v>4282</v>
          </cell>
          <cell r="B174" t="str">
            <v>COPPENS Sandro</v>
          </cell>
          <cell r="C174" t="str">
            <v>K.STER</v>
          </cell>
          <cell r="E174">
            <v>18</v>
          </cell>
          <cell r="F174" t="str">
            <v>4°</v>
          </cell>
        </row>
        <row r="175">
          <cell r="A175">
            <v>7609</v>
          </cell>
          <cell r="B175" t="str">
            <v>COLLART Olivier</v>
          </cell>
          <cell r="C175" t="str">
            <v>K.STER</v>
          </cell>
          <cell r="E175">
            <v>27</v>
          </cell>
          <cell r="F175" t="str">
            <v>2°</v>
          </cell>
        </row>
        <row r="176">
          <cell r="A176">
            <v>7236</v>
          </cell>
          <cell r="B176" t="str">
            <v>MARCHARIS Françis</v>
          </cell>
          <cell r="C176" t="str">
            <v>K.STER</v>
          </cell>
          <cell r="E176">
            <v>18</v>
          </cell>
          <cell r="F176" t="str">
            <v>4°</v>
          </cell>
        </row>
        <row r="177">
          <cell r="F177" t="b">
            <v>0</v>
          </cell>
        </row>
        <row r="178">
          <cell r="A178">
            <v>4036</v>
          </cell>
          <cell r="B178" t="str">
            <v>STRYPENS Lucien</v>
          </cell>
          <cell r="C178" t="str">
            <v>BVG</v>
          </cell>
          <cell r="E178">
            <v>22</v>
          </cell>
          <cell r="F178" t="str">
            <v>3°</v>
          </cell>
        </row>
        <row r="179">
          <cell r="A179">
            <v>4416</v>
          </cell>
          <cell r="B179" t="str">
            <v>VAN RIJSSELBERGHE Johan</v>
          </cell>
          <cell r="C179" t="str">
            <v>BVG</v>
          </cell>
          <cell r="E179">
            <v>22</v>
          </cell>
          <cell r="F179" t="str">
            <v>3°</v>
          </cell>
        </row>
        <row r="180">
          <cell r="A180">
            <v>4487</v>
          </cell>
          <cell r="B180" t="str">
            <v>VAN DE VOORDE Luc</v>
          </cell>
          <cell r="C180" t="str">
            <v>BVG</v>
          </cell>
          <cell r="E180">
            <v>42</v>
          </cell>
          <cell r="F180" t="str">
            <v>exc</v>
          </cell>
        </row>
        <row r="181">
          <cell r="A181">
            <v>4639</v>
          </cell>
          <cell r="B181" t="str">
            <v>DUPONT Franky</v>
          </cell>
          <cell r="C181" t="str">
            <v>BVG</v>
          </cell>
          <cell r="E181">
            <v>34</v>
          </cell>
          <cell r="F181" t="str">
            <v>1°</v>
          </cell>
        </row>
        <row r="182">
          <cell r="A182">
            <v>4910</v>
          </cell>
          <cell r="B182" t="str">
            <v>DE FLO Herman</v>
          </cell>
          <cell r="C182" t="str">
            <v>BVG</v>
          </cell>
          <cell r="E182">
            <v>22</v>
          </cell>
          <cell r="F182" t="str">
            <v>3°</v>
          </cell>
        </row>
        <row r="183">
          <cell r="A183">
            <v>4932</v>
          </cell>
          <cell r="B183" t="str">
            <v>VAN MOL William</v>
          </cell>
          <cell r="C183" t="str">
            <v>BVG</v>
          </cell>
          <cell r="E183">
            <v>22</v>
          </cell>
          <cell r="F183" t="str">
            <v>3°</v>
          </cell>
        </row>
        <row r="184">
          <cell r="A184">
            <v>4942</v>
          </cell>
          <cell r="B184" t="str">
            <v>BAETENS Mark</v>
          </cell>
          <cell r="C184" t="str">
            <v>BVG</v>
          </cell>
          <cell r="E184">
            <v>34</v>
          </cell>
          <cell r="F184" t="str">
            <v>1°</v>
          </cell>
        </row>
        <row r="185">
          <cell r="A185">
            <v>6713</v>
          </cell>
          <cell r="B185" t="str">
            <v>VAN ACKER Johan</v>
          </cell>
          <cell r="C185" t="str">
            <v>BVG</v>
          </cell>
          <cell r="E185">
            <v>22</v>
          </cell>
          <cell r="F185" t="str">
            <v>3°</v>
          </cell>
        </row>
        <row r="186">
          <cell r="A186">
            <v>7476</v>
          </cell>
          <cell r="B186" t="str">
            <v>DE COOMAN Marcel</v>
          </cell>
          <cell r="C186" t="str">
            <v>BVG</v>
          </cell>
          <cell r="E186">
            <v>15</v>
          </cell>
          <cell r="F186" t="str">
            <v>5°</v>
          </cell>
        </row>
        <row r="187">
          <cell r="A187">
            <v>6428</v>
          </cell>
          <cell r="B187" t="str">
            <v>MEULEMAN Rudy</v>
          </cell>
          <cell r="C187" t="str">
            <v>BVG</v>
          </cell>
          <cell r="E187">
            <v>22</v>
          </cell>
          <cell r="F187" t="str">
            <v>3°</v>
          </cell>
        </row>
        <row r="188">
          <cell r="A188">
            <v>4341</v>
          </cell>
          <cell r="B188" t="str">
            <v>DE COSTER Luc</v>
          </cell>
          <cell r="C188" t="str">
            <v>BVG</v>
          </cell>
          <cell r="E188">
            <v>42</v>
          </cell>
          <cell r="F188" t="str">
            <v>exc</v>
          </cell>
        </row>
        <row r="189">
          <cell r="A189">
            <v>4432</v>
          </cell>
          <cell r="B189" t="str">
            <v>BAETE Jean-Pierre</v>
          </cell>
          <cell r="C189" t="str">
            <v>BVG</v>
          </cell>
          <cell r="E189">
            <v>27</v>
          </cell>
          <cell r="F189" t="str">
            <v>2°</v>
          </cell>
        </row>
        <row r="190">
          <cell r="A190">
            <v>4496</v>
          </cell>
          <cell r="B190" t="str">
            <v>VAN HANEGEM Izaak</v>
          </cell>
          <cell r="C190" t="str">
            <v>BVG</v>
          </cell>
          <cell r="E190">
            <v>18</v>
          </cell>
          <cell r="F190" t="str">
            <v>4°</v>
          </cell>
        </row>
        <row r="191">
          <cell r="A191">
            <v>6705</v>
          </cell>
          <cell r="B191" t="str">
            <v>BERNAERDT Roland</v>
          </cell>
          <cell r="C191" t="str">
            <v>BVG</v>
          </cell>
          <cell r="E191">
            <v>22</v>
          </cell>
          <cell r="F191" t="str">
            <v>3°</v>
          </cell>
        </row>
        <row r="192">
          <cell r="A192">
            <v>6927</v>
          </cell>
          <cell r="B192" t="str">
            <v>DUJARDIN Luc</v>
          </cell>
          <cell r="C192" t="str">
            <v>BVG</v>
          </cell>
          <cell r="E192">
            <v>27</v>
          </cell>
          <cell r="F192" t="str">
            <v>2°</v>
          </cell>
        </row>
        <row r="193">
          <cell r="A193">
            <v>4505</v>
          </cell>
          <cell r="B193" t="str">
            <v>BRACKE Peter</v>
          </cell>
          <cell r="C193" t="str">
            <v>BVG</v>
          </cell>
          <cell r="E193">
            <v>50</v>
          </cell>
          <cell r="F193" t="str">
            <v>hfd</v>
          </cell>
        </row>
        <row r="194">
          <cell r="A194">
            <v>6088</v>
          </cell>
          <cell r="B194" t="str">
            <v>SIROYT Davy</v>
          </cell>
          <cell r="C194" t="str">
            <v>BVG</v>
          </cell>
          <cell r="E194">
            <v>27</v>
          </cell>
          <cell r="F194" t="str">
            <v>2°</v>
          </cell>
        </row>
        <row r="195">
          <cell r="A195">
            <v>6577</v>
          </cell>
          <cell r="B195" t="str">
            <v>SCIACCA Emilio</v>
          </cell>
          <cell r="C195" t="str">
            <v>BVG</v>
          </cell>
          <cell r="E195">
            <v>60</v>
          </cell>
          <cell r="F195" t="str">
            <v>ere</v>
          </cell>
        </row>
        <row r="196">
          <cell r="A196">
            <v>8165</v>
          </cell>
          <cell r="B196" t="str">
            <v>De Rudder Willy</v>
          </cell>
          <cell r="C196" t="str">
            <v>BVG</v>
          </cell>
          <cell r="E196">
            <v>18</v>
          </cell>
          <cell r="F196" t="str">
            <v>4°</v>
          </cell>
        </row>
        <row r="197">
          <cell r="A197">
            <v>7685</v>
          </cell>
          <cell r="B197" t="str">
            <v>Hanskens Stephaan</v>
          </cell>
          <cell r="C197" t="str">
            <v>BVG</v>
          </cell>
          <cell r="E197">
            <v>15</v>
          </cell>
          <cell r="F197" t="str">
            <v>5°</v>
          </cell>
        </row>
        <row r="198">
          <cell r="A198">
            <v>7125</v>
          </cell>
          <cell r="B198" t="str">
            <v>Nuytten Renold</v>
          </cell>
          <cell r="C198" t="str">
            <v>BVG</v>
          </cell>
          <cell r="E198">
            <v>15</v>
          </cell>
          <cell r="F198" t="str">
            <v>5°</v>
          </cell>
        </row>
        <row r="199">
          <cell r="A199">
            <v>9066</v>
          </cell>
          <cell r="B199" t="str">
            <v>Willems Raymond</v>
          </cell>
          <cell r="C199" t="str">
            <v>BVG</v>
          </cell>
          <cell r="E199">
            <v>27</v>
          </cell>
          <cell r="F199" t="str">
            <v>2°</v>
          </cell>
        </row>
        <row r="200">
          <cell r="A200">
            <v>9426</v>
          </cell>
          <cell r="B200" t="str">
            <v>De Wispelaere Walter</v>
          </cell>
          <cell r="C200" t="str">
            <v>BVG</v>
          </cell>
          <cell r="E200">
            <v>15</v>
          </cell>
          <cell r="F200" t="str">
            <v>5°</v>
          </cell>
        </row>
        <row r="201">
          <cell r="A201">
            <v>9427</v>
          </cell>
          <cell r="B201" t="str">
            <v>Vandenberghe Glen</v>
          </cell>
          <cell r="C201" t="str">
            <v>BVG</v>
          </cell>
          <cell r="E201">
            <v>15</v>
          </cell>
          <cell r="F201" t="str">
            <v>5°</v>
          </cell>
        </row>
        <row r="202">
          <cell r="A202">
            <v>1040</v>
          </cell>
          <cell r="B202" t="str">
            <v>SERGEANT Etienne</v>
          </cell>
          <cell r="C202" t="str">
            <v>BVG</v>
          </cell>
          <cell r="E202">
            <v>15</v>
          </cell>
          <cell r="F202" t="str">
            <v>5°</v>
          </cell>
        </row>
        <row r="203">
          <cell r="A203">
            <v>6435</v>
          </cell>
          <cell r="B203" t="str">
            <v>BELAEY DANNY</v>
          </cell>
          <cell r="C203" t="str">
            <v>BVG</v>
          </cell>
          <cell r="E203">
            <v>18</v>
          </cell>
          <cell r="F203" t="str">
            <v>4°</v>
          </cell>
        </row>
        <row r="204">
          <cell r="A204">
            <v>9261</v>
          </cell>
          <cell r="B204" t="str">
            <v>de MEULEMEESTER Cédric</v>
          </cell>
          <cell r="C204" t="str">
            <v>BVG</v>
          </cell>
          <cell r="F204" t="b">
            <v>0</v>
          </cell>
        </row>
        <row r="205">
          <cell r="A205">
            <v>1036</v>
          </cell>
          <cell r="B205" t="str">
            <v>DEPOORTER MIEKE</v>
          </cell>
          <cell r="C205" t="str">
            <v>BVG</v>
          </cell>
          <cell r="F205" t="b">
            <v>0</v>
          </cell>
        </row>
        <row r="206">
          <cell r="A206">
            <v>4231</v>
          </cell>
          <cell r="B206" t="str">
            <v>NOE CHRISTIAAN</v>
          </cell>
          <cell r="C206" t="str">
            <v>BVG</v>
          </cell>
          <cell r="E206">
            <v>22</v>
          </cell>
          <cell r="F206" t="str">
            <v>3°</v>
          </cell>
        </row>
        <row r="207">
          <cell r="A207">
            <v>5747</v>
          </cell>
          <cell r="B207" t="str">
            <v>SAEY ETIENNE</v>
          </cell>
          <cell r="C207" t="str">
            <v>BVG</v>
          </cell>
          <cell r="E207">
            <v>27</v>
          </cell>
          <cell r="F207" t="str">
            <v>2°</v>
          </cell>
        </row>
        <row r="208">
          <cell r="A208">
            <v>2314</v>
          </cell>
          <cell r="B208" t="str">
            <v>SONCK ROBBY</v>
          </cell>
          <cell r="C208" t="str">
            <v>BVG</v>
          </cell>
          <cell r="E208">
            <v>42</v>
          </cell>
          <cell r="F208" t="str">
            <v>exc</v>
          </cell>
        </row>
        <row r="209">
          <cell r="A209">
            <v>4845</v>
          </cell>
          <cell r="B209" t="str">
            <v>STEVENS PATRICK</v>
          </cell>
          <cell r="C209" t="str">
            <v>BVG</v>
          </cell>
          <cell r="E209">
            <v>22</v>
          </cell>
          <cell r="F209" t="str">
            <v>3°</v>
          </cell>
        </row>
        <row r="210">
          <cell r="A210">
            <v>4931</v>
          </cell>
          <cell r="B210" t="str">
            <v>VAN HOYLANDT ROGER</v>
          </cell>
          <cell r="C210" t="str">
            <v>BVG</v>
          </cell>
          <cell r="E210">
            <v>50</v>
          </cell>
          <cell r="F210" t="str">
            <v>hfd</v>
          </cell>
        </row>
        <row r="211">
          <cell r="A211">
            <v>5733</v>
          </cell>
          <cell r="B211" t="str">
            <v>VAN BRUYSSEL RONY</v>
          </cell>
          <cell r="C211" t="str">
            <v>BVG</v>
          </cell>
          <cell r="E211">
            <v>15</v>
          </cell>
          <cell r="F211" t="str">
            <v>5°</v>
          </cell>
        </row>
        <row r="212">
          <cell r="A212">
            <v>9519</v>
          </cell>
          <cell r="B212" t="str">
            <v>HUT Joop</v>
          </cell>
          <cell r="C212" t="str">
            <v>BVG</v>
          </cell>
          <cell r="D212" t="str">
            <v>NS</v>
          </cell>
          <cell r="F212" t="b">
            <v>0</v>
          </cell>
        </row>
        <row r="214">
          <cell r="F214" t="b">
            <v>0</v>
          </cell>
        </row>
        <row r="215">
          <cell r="A215">
            <v>4422</v>
          </cell>
          <cell r="B215" t="str">
            <v>DE MEYER Rudi</v>
          </cell>
          <cell r="C215" t="str">
            <v>ED</v>
          </cell>
          <cell r="E215">
            <v>27</v>
          </cell>
          <cell r="F215" t="str">
            <v>2°</v>
          </cell>
        </row>
        <row r="216">
          <cell r="A216">
            <v>4425</v>
          </cell>
          <cell r="B216" t="str">
            <v>GEVAERT André</v>
          </cell>
          <cell r="C216" t="str">
            <v>ED</v>
          </cell>
          <cell r="E216">
            <v>27</v>
          </cell>
          <cell r="F216" t="str">
            <v>2°</v>
          </cell>
        </row>
        <row r="217">
          <cell r="A217">
            <v>9260</v>
          </cell>
          <cell r="B217" t="str">
            <v>VAN HEIRSEELE Roger</v>
          </cell>
          <cell r="C217" t="str">
            <v>ED</v>
          </cell>
          <cell r="F217" t="b">
            <v>0</v>
          </cell>
        </row>
        <row r="218">
          <cell r="A218">
            <v>9421</v>
          </cell>
          <cell r="B218" t="str">
            <v>Caudron Danny</v>
          </cell>
          <cell r="C218" t="str">
            <v>ED</v>
          </cell>
          <cell r="E218">
            <v>22</v>
          </cell>
          <cell r="F218" t="str">
            <v>3°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  <cell r="E219">
            <v>18</v>
          </cell>
          <cell r="F219" t="str">
            <v>4°</v>
          </cell>
        </row>
        <row r="220">
          <cell r="F220" t="b">
            <v>0</v>
          </cell>
        </row>
        <row r="221">
          <cell r="A221">
            <v>8063</v>
          </cell>
          <cell r="B221" t="str">
            <v>COPPENS Christiaan</v>
          </cell>
          <cell r="C221" t="str">
            <v>EWH</v>
          </cell>
          <cell r="E221">
            <v>27</v>
          </cell>
          <cell r="F221" t="str">
            <v>2°</v>
          </cell>
        </row>
        <row r="222">
          <cell r="A222" t="str">
            <v>NS</v>
          </cell>
          <cell r="B222" t="str">
            <v>BILLET Jelle</v>
          </cell>
          <cell r="C222" t="str">
            <v>EWH</v>
          </cell>
          <cell r="F222" t="b">
            <v>0</v>
          </cell>
        </row>
        <row r="223">
          <cell r="A223">
            <v>8657</v>
          </cell>
          <cell r="B223" t="str">
            <v>HOLDERBEKE Alex</v>
          </cell>
          <cell r="C223" t="str">
            <v>EWH</v>
          </cell>
          <cell r="E223">
            <v>18</v>
          </cell>
          <cell r="F223" t="str">
            <v>4°</v>
          </cell>
        </row>
        <row r="224">
          <cell r="A224">
            <v>4425</v>
          </cell>
          <cell r="B224" t="str">
            <v xml:space="preserve">GEVAERT André </v>
          </cell>
          <cell r="C224" t="str">
            <v>EWH</v>
          </cell>
          <cell r="E224">
            <v>22</v>
          </cell>
          <cell r="F224" t="str">
            <v>3°</v>
          </cell>
        </row>
        <row r="225">
          <cell r="A225">
            <v>9067</v>
          </cell>
          <cell r="B225" t="str">
            <v>DE LETTER Sandra</v>
          </cell>
          <cell r="C225" t="str">
            <v>EWH</v>
          </cell>
          <cell r="E225">
            <v>22</v>
          </cell>
          <cell r="F225" t="str">
            <v>3°</v>
          </cell>
        </row>
        <row r="226">
          <cell r="A226">
            <v>9421</v>
          </cell>
          <cell r="C226" t="str">
            <v>EWH</v>
          </cell>
          <cell r="E226">
            <v>22</v>
          </cell>
          <cell r="F226" t="str">
            <v>3°</v>
          </cell>
        </row>
        <row r="227">
          <cell r="A227">
            <v>9424</v>
          </cell>
          <cell r="B227" t="str">
            <v>Van Den Eede Marc</v>
          </cell>
          <cell r="C227" t="str">
            <v>EWH</v>
          </cell>
          <cell r="E227">
            <v>18</v>
          </cell>
          <cell r="F227" t="str">
            <v>4°</v>
          </cell>
        </row>
        <row r="228">
          <cell r="A228">
            <v>9420</v>
          </cell>
          <cell r="B228" t="str">
            <v>CAUDRON Bjorn</v>
          </cell>
          <cell r="C228" t="str">
            <v>EWH</v>
          </cell>
          <cell r="E228">
            <v>18</v>
          </cell>
          <cell r="F228" t="str">
            <v>4°</v>
          </cell>
        </row>
        <row r="229">
          <cell r="B229" t="str">
            <v>VERBEURE Danny</v>
          </cell>
          <cell r="C229" t="str">
            <v>EWH</v>
          </cell>
          <cell r="D229" t="str">
            <v>NS</v>
          </cell>
          <cell r="F229" t="b">
            <v>0</v>
          </cell>
        </row>
        <row r="230">
          <cell r="A230">
            <v>7805</v>
          </cell>
          <cell r="B230" t="str">
            <v>BAUTE Steven</v>
          </cell>
          <cell r="C230" t="str">
            <v>EWH</v>
          </cell>
          <cell r="E230">
            <v>27</v>
          </cell>
          <cell r="F230" t="str">
            <v>2°</v>
          </cell>
        </row>
        <row r="231">
          <cell r="B231" t="str">
            <v>TRENSON Gabriël</v>
          </cell>
          <cell r="C231" t="str">
            <v>EWH</v>
          </cell>
          <cell r="D231" t="str">
            <v>NS</v>
          </cell>
          <cell r="F231" t="b">
            <v>0</v>
          </cell>
        </row>
        <row r="232">
          <cell r="A232">
            <v>4446</v>
          </cell>
          <cell r="B232" t="str">
            <v>FOURNEAU Alain</v>
          </cell>
          <cell r="C232" t="str">
            <v>EWH</v>
          </cell>
          <cell r="F232" t="b">
            <v>0</v>
          </cell>
        </row>
        <row r="233">
          <cell r="B233" t="str">
            <v>VAN QUAETHEM Romain</v>
          </cell>
          <cell r="C233" t="str">
            <v>EWH</v>
          </cell>
          <cell r="D233" t="str">
            <v>NS</v>
          </cell>
          <cell r="F233" t="b">
            <v>0</v>
          </cell>
        </row>
        <row r="234">
          <cell r="B234" t="str">
            <v>DELOBEL Marc</v>
          </cell>
          <cell r="C234" t="str">
            <v>EWH</v>
          </cell>
          <cell r="D234" t="str">
            <v>NS</v>
          </cell>
          <cell r="F234" t="b">
            <v>0</v>
          </cell>
        </row>
        <row r="235">
          <cell r="F235" t="b">
            <v>0</v>
          </cell>
        </row>
        <row r="236">
          <cell r="A236">
            <v>4454</v>
          </cell>
          <cell r="B236" t="str">
            <v>DEPOORTER Reginald</v>
          </cell>
          <cell r="C236" t="str">
            <v>GS</v>
          </cell>
          <cell r="E236">
            <v>15</v>
          </cell>
          <cell r="F236" t="str">
            <v>5°</v>
          </cell>
        </row>
        <row r="237">
          <cell r="A237">
            <v>4466</v>
          </cell>
          <cell r="B237" t="str">
            <v>TREMERIE Walter</v>
          </cell>
          <cell r="C237" t="str">
            <v>GS</v>
          </cell>
          <cell r="E237">
            <v>27</v>
          </cell>
          <cell r="F237" t="str">
            <v>2°</v>
          </cell>
        </row>
        <row r="238">
          <cell r="A238">
            <v>4528</v>
          </cell>
          <cell r="B238" t="str">
            <v>VAN HANEGEM Nico</v>
          </cell>
          <cell r="C238" t="str">
            <v>GS</v>
          </cell>
          <cell r="E238">
            <v>42</v>
          </cell>
          <cell r="F238" t="str">
            <v>exc</v>
          </cell>
        </row>
        <row r="239">
          <cell r="A239">
            <v>4541</v>
          </cell>
          <cell r="B239" t="str">
            <v>DELLAERT Marc</v>
          </cell>
          <cell r="C239" t="str">
            <v>GS</v>
          </cell>
          <cell r="E239">
            <v>60</v>
          </cell>
          <cell r="F239" t="str">
            <v>ere</v>
          </cell>
        </row>
        <row r="240">
          <cell r="A240">
            <v>4587</v>
          </cell>
          <cell r="B240" t="str">
            <v>VERSTRAETEN Frank</v>
          </cell>
          <cell r="C240">
            <v>0</v>
          </cell>
          <cell r="E240">
            <v>34</v>
          </cell>
          <cell r="F240" t="str">
            <v>1°</v>
          </cell>
        </row>
        <row r="241">
          <cell r="A241">
            <v>6701</v>
          </cell>
          <cell r="B241" t="str">
            <v>BROCHE Philippe</v>
          </cell>
          <cell r="C241" t="str">
            <v>GS</v>
          </cell>
          <cell r="E241">
            <v>34</v>
          </cell>
          <cell r="F241" t="str">
            <v>1°</v>
          </cell>
        </row>
        <row r="242">
          <cell r="A242">
            <v>6703</v>
          </cell>
          <cell r="B242" t="str">
            <v>CLAUS Pascal</v>
          </cell>
          <cell r="C242" t="str">
            <v>GS</v>
          </cell>
          <cell r="E242">
            <v>50</v>
          </cell>
          <cell r="F242" t="str">
            <v>hfd</v>
          </cell>
        </row>
        <row r="243">
          <cell r="A243">
            <v>7203</v>
          </cell>
          <cell r="B243" t="str">
            <v>DELARUE Dirk</v>
          </cell>
          <cell r="C243" t="str">
            <v>GS</v>
          </cell>
          <cell r="E243">
            <v>42</v>
          </cell>
          <cell r="F243" t="str">
            <v>exc</v>
          </cell>
        </row>
        <row r="244">
          <cell r="A244">
            <v>7498</v>
          </cell>
          <cell r="B244" t="str">
            <v>VAN DAM Jens</v>
          </cell>
          <cell r="C244" t="str">
            <v>GS</v>
          </cell>
          <cell r="E244">
            <v>50</v>
          </cell>
          <cell r="F244" t="str">
            <v>hfd</v>
          </cell>
        </row>
        <row r="245">
          <cell r="A245">
            <v>8148</v>
          </cell>
          <cell r="B245" t="str">
            <v>EVERAERT Santino</v>
          </cell>
          <cell r="C245" t="str">
            <v>GS</v>
          </cell>
          <cell r="E245">
            <v>27</v>
          </cell>
          <cell r="F245" t="str">
            <v>2°</v>
          </cell>
        </row>
        <row r="246">
          <cell r="A246">
            <v>8163</v>
          </cell>
          <cell r="B246" t="str">
            <v>DE WEIRDT Jean-Marie</v>
          </cell>
          <cell r="C246" t="str">
            <v>GS</v>
          </cell>
          <cell r="E246">
            <v>27</v>
          </cell>
          <cell r="F246" t="str">
            <v>2°</v>
          </cell>
        </row>
        <row r="247">
          <cell r="A247">
            <v>8654</v>
          </cell>
          <cell r="B247" t="str">
            <v>BAETSLE Peter</v>
          </cell>
          <cell r="C247" t="str">
            <v>GS</v>
          </cell>
          <cell r="E247">
            <v>27</v>
          </cell>
          <cell r="F247" t="str">
            <v>2°</v>
          </cell>
        </row>
        <row r="248">
          <cell r="A248">
            <v>8889</v>
          </cell>
          <cell r="B248" t="str">
            <v>DE PREST Alex</v>
          </cell>
          <cell r="C248" t="str">
            <v>GS</v>
          </cell>
          <cell r="E248">
            <v>22</v>
          </cell>
          <cell r="F248" t="str">
            <v>3°</v>
          </cell>
        </row>
        <row r="249">
          <cell r="A249">
            <v>8890</v>
          </cell>
          <cell r="B249" t="str">
            <v>VAN HOLLE Jean-Pierre</v>
          </cell>
          <cell r="C249" t="str">
            <v>GS</v>
          </cell>
          <cell r="E249">
            <v>22</v>
          </cell>
          <cell r="F249" t="str">
            <v>3°</v>
          </cell>
        </row>
        <row r="250">
          <cell r="A250">
            <v>9423</v>
          </cell>
          <cell r="B250" t="str">
            <v>DE GOQUE Guy</v>
          </cell>
          <cell r="C250" t="str">
            <v>GS</v>
          </cell>
          <cell r="E250">
            <v>22</v>
          </cell>
          <cell r="F250" t="str">
            <v>3°</v>
          </cell>
        </row>
        <row r="251">
          <cell r="A251">
            <v>1039</v>
          </cell>
          <cell r="B251" t="str">
            <v>WIEME Koenraad</v>
          </cell>
          <cell r="C251" t="str">
            <v>GS</v>
          </cell>
          <cell r="E251">
            <v>27</v>
          </cell>
          <cell r="F251" t="str">
            <v>2°</v>
          </cell>
        </row>
        <row r="252">
          <cell r="A252">
            <v>4506</v>
          </cell>
          <cell r="B252" t="str">
            <v>BRACKE Tom</v>
          </cell>
          <cell r="C252" t="str">
            <v>GS</v>
          </cell>
          <cell r="E252">
            <v>42</v>
          </cell>
          <cell r="F252" t="str">
            <v>exc</v>
          </cell>
        </row>
        <row r="253">
          <cell r="A253">
            <v>4550</v>
          </cell>
          <cell r="B253" t="str">
            <v>KESTELOOT Patrick</v>
          </cell>
          <cell r="C253" t="str">
            <v>GS</v>
          </cell>
          <cell r="E253">
            <v>50</v>
          </cell>
          <cell r="F253" t="str">
            <v>hfd</v>
          </cell>
        </row>
        <row r="254">
          <cell r="A254">
            <v>9419</v>
          </cell>
          <cell r="B254" t="str">
            <v>MOEYKENS Biacio</v>
          </cell>
          <cell r="C254" t="str">
            <v>GS</v>
          </cell>
          <cell r="E254">
            <v>18</v>
          </cell>
          <cell r="F254" t="str">
            <v>4°</v>
          </cell>
        </row>
        <row r="255">
          <cell r="A255">
            <v>1033</v>
          </cell>
          <cell r="B255" t="str">
            <v>DE CASTER Marc</v>
          </cell>
          <cell r="C255" t="str">
            <v>GS</v>
          </cell>
          <cell r="E255">
            <v>15</v>
          </cell>
          <cell r="F255" t="str">
            <v>5°</v>
          </cell>
        </row>
        <row r="256">
          <cell r="A256">
            <v>8426</v>
          </cell>
          <cell r="B256" t="str">
            <v>MOEYKENS Michel</v>
          </cell>
          <cell r="C256" t="str">
            <v>GS</v>
          </cell>
          <cell r="E256">
            <v>22</v>
          </cell>
          <cell r="F256" t="str">
            <v>3°</v>
          </cell>
        </row>
        <row r="257">
          <cell r="F257" t="b">
            <v>0</v>
          </cell>
        </row>
        <row r="258">
          <cell r="A258">
            <v>4402</v>
          </cell>
          <cell r="B258" t="str">
            <v>ROELS Roger</v>
          </cell>
          <cell r="C258" t="str">
            <v>KAS</v>
          </cell>
          <cell r="E258">
            <v>27</v>
          </cell>
          <cell r="F258" t="str">
            <v>2°</v>
          </cell>
        </row>
        <row r="259">
          <cell r="A259">
            <v>4451</v>
          </cell>
          <cell r="B259" t="str">
            <v>DE BLEECKER Steven</v>
          </cell>
          <cell r="C259" t="str">
            <v>KAS</v>
          </cell>
          <cell r="E259">
            <v>42</v>
          </cell>
          <cell r="F259" t="str">
            <v>exc</v>
          </cell>
        </row>
        <row r="260">
          <cell r="A260">
            <v>4524</v>
          </cell>
          <cell r="B260" t="str">
            <v>RODTS Piet</v>
          </cell>
          <cell r="C260" t="str">
            <v>KAS</v>
          </cell>
          <cell r="E260">
            <v>42</v>
          </cell>
          <cell r="F260" t="str">
            <v>exc</v>
          </cell>
        </row>
        <row r="261">
          <cell r="A261">
            <v>4526</v>
          </cell>
          <cell r="B261" t="str">
            <v>VAN DE VELDE Marc</v>
          </cell>
          <cell r="C261" t="str">
            <v>KAS</v>
          </cell>
          <cell r="E261">
            <v>15</v>
          </cell>
          <cell r="F261" t="str">
            <v>5°</v>
          </cell>
        </row>
        <row r="262">
          <cell r="A262">
            <v>7207</v>
          </cell>
          <cell r="B262" t="str">
            <v>FEYS Georges</v>
          </cell>
          <cell r="C262" t="str">
            <v>KAS</v>
          </cell>
          <cell r="E262">
            <v>22</v>
          </cell>
          <cell r="F262" t="str">
            <v>3°</v>
          </cell>
        </row>
        <row r="263">
          <cell r="A263">
            <v>7209</v>
          </cell>
          <cell r="B263" t="str">
            <v>VAN WAEYENBERGHE Carlos</v>
          </cell>
          <cell r="C263" t="str">
            <v>KAS</v>
          </cell>
          <cell r="E263">
            <v>18</v>
          </cell>
          <cell r="F263" t="str">
            <v>4°</v>
          </cell>
        </row>
        <row r="264">
          <cell r="A264">
            <v>7687</v>
          </cell>
          <cell r="B264" t="str">
            <v>PIETERS Lionel</v>
          </cell>
          <cell r="C264" t="str">
            <v>KAS</v>
          </cell>
          <cell r="F264" t="b">
            <v>0</v>
          </cell>
        </row>
        <row r="265">
          <cell r="A265">
            <v>8895</v>
          </cell>
          <cell r="B265" t="str">
            <v>SANMADESTO José</v>
          </cell>
          <cell r="C265" t="str">
            <v>KAS</v>
          </cell>
          <cell r="E265">
            <v>15</v>
          </cell>
          <cell r="F265" t="str">
            <v>5°</v>
          </cell>
        </row>
        <row r="266">
          <cell r="A266">
            <v>4513</v>
          </cell>
          <cell r="B266" t="str">
            <v>DUYTSCHAEVER Peter</v>
          </cell>
          <cell r="C266" t="str">
            <v>KAS</v>
          </cell>
          <cell r="E266">
            <v>50</v>
          </cell>
          <cell r="F266" t="str">
            <v>hfd</v>
          </cell>
        </row>
        <row r="267">
          <cell r="A267">
            <v>4530</v>
          </cell>
          <cell r="B267" t="str">
            <v>VERSPEELT Filip</v>
          </cell>
          <cell r="C267" t="str">
            <v>KAS</v>
          </cell>
          <cell r="E267">
            <v>50</v>
          </cell>
          <cell r="F267" t="str">
            <v>hfd</v>
          </cell>
        </row>
        <row r="268">
          <cell r="A268">
            <v>8070</v>
          </cell>
          <cell r="B268" t="str">
            <v>VAN KERCKHOVE Willem</v>
          </cell>
          <cell r="C268" t="str">
            <v>KAS</v>
          </cell>
          <cell r="E268">
            <v>27</v>
          </cell>
          <cell r="F268" t="str">
            <v>2°</v>
          </cell>
        </row>
        <row r="269">
          <cell r="A269">
            <v>8530</v>
          </cell>
          <cell r="B269" t="str">
            <v>DEMIRCIOGLU Fuat</v>
          </cell>
          <cell r="C269" t="str">
            <v>KAS</v>
          </cell>
          <cell r="E269">
            <v>50</v>
          </cell>
          <cell r="F269" t="str">
            <v>hfd</v>
          </cell>
        </row>
        <row r="270">
          <cell r="A270">
            <v>8068</v>
          </cell>
          <cell r="B270" t="str">
            <v>KAHRAMAN Murat</v>
          </cell>
          <cell r="C270" t="str">
            <v>KAS</v>
          </cell>
          <cell r="E270">
            <v>42</v>
          </cell>
          <cell r="F270" t="str">
            <v>exc</v>
          </cell>
        </row>
        <row r="271">
          <cell r="A271">
            <v>8655</v>
          </cell>
          <cell r="B271" t="str">
            <v>TOLLEBEKE Arthur</v>
          </cell>
          <cell r="C271" t="str">
            <v>KAS</v>
          </cell>
          <cell r="E271">
            <v>27</v>
          </cell>
          <cell r="F271" t="str">
            <v>2°</v>
          </cell>
        </row>
        <row r="272">
          <cell r="A272">
            <v>5705</v>
          </cell>
          <cell r="B272" t="str">
            <v>LUTTENS Arnold</v>
          </cell>
          <cell r="C272" t="str">
            <v>KAS</v>
          </cell>
          <cell r="D272" t="str">
            <v>HNS</v>
          </cell>
          <cell r="E272">
            <v>22</v>
          </cell>
          <cell r="F272" t="str">
            <v>3°</v>
          </cell>
        </row>
        <row r="273">
          <cell r="F273" t="b">
            <v>0</v>
          </cell>
        </row>
        <row r="274">
          <cell r="A274">
            <v>4415</v>
          </cell>
          <cell r="B274" t="str">
            <v>VANPETEGHEM Alex</v>
          </cell>
          <cell r="C274" t="str">
            <v>K.ME</v>
          </cell>
          <cell r="E274">
            <v>34</v>
          </cell>
          <cell r="F274" t="str">
            <v>1°</v>
          </cell>
        </row>
        <row r="275">
          <cell r="A275">
            <v>4443</v>
          </cell>
          <cell r="B275" t="str">
            <v>VERBEKEN Albert</v>
          </cell>
          <cell r="C275" t="str">
            <v>K.ME</v>
          </cell>
          <cell r="E275">
            <v>27</v>
          </cell>
          <cell r="F275" t="str">
            <v>2°</v>
          </cell>
        </row>
        <row r="276">
          <cell r="A276">
            <v>4629</v>
          </cell>
          <cell r="B276" t="str">
            <v>VERSNOYEN François</v>
          </cell>
          <cell r="C276" t="str">
            <v>K.ME</v>
          </cell>
          <cell r="E276">
            <v>27</v>
          </cell>
          <cell r="F276" t="str">
            <v>2°</v>
          </cell>
        </row>
        <row r="277">
          <cell r="A277">
            <v>4643</v>
          </cell>
          <cell r="B277" t="str">
            <v>MESURE Freddy</v>
          </cell>
          <cell r="C277" t="str">
            <v>K.ME</v>
          </cell>
          <cell r="E277">
            <v>27</v>
          </cell>
          <cell r="F277" t="str">
            <v>2°</v>
          </cell>
        </row>
        <row r="278">
          <cell r="A278" t="str">
            <v>6417B</v>
          </cell>
          <cell r="B278" t="str">
            <v>BLOMME Jean-Thierry</v>
          </cell>
          <cell r="C278" t="str">
            <v>K.ME</v>
          </cell>
          <cell r="E278">
            <v>34</v>
          </cell>
          <cell r="F278" t="str">
            <v>1°</v>
          </cell>
        </row>
        <row r="279">
          <cell r="A279">
            <v>6715</v>
          </cell>
          <cell r="B279" t="str">
            <v>BRUGGEMAN Roger</v>
          </cell>
          <cell r="C279" t="str">
            <v>K.ME</v>
          </cell>
          <cell r="F279" t="b">
            <v>0</v>
          </cell>
        </row>
        <row r="280">
          <cell r="A280">
            <v>8664</v>
          </cell>
          <cell r="B280" t="str">
            <v>OOSTERLINCK Luc</v>
          </cell>
          <cell r="C280" t="str">
            <v>K.ME</v>
          </cell>
          <cell r="E280">
            <v>18</v>
          </cell>
          <cell r="F280" t="str">
            <v>4°</v>
          </cell>
        </row>
        <row r="281">
          <cell r="A281">
            <v>8665</v>
          </cell>
          <cell r="B281" t="str">
            <v>VAN DELSEN Edgard</v>
          </cell>
          <cell r="C281" t="str">
            <v>K.ME</v>
          </cell>
          <cell r="E281">
            <v>15</v>
          </cell>
          <cell r="F281" t="str">
            <v>5°</v>
          </cell>
        </row>
        <row r="282">
          <cell r="A282">
            <v>8666</v>
          </cell>
          <cell r="B282" t="str">
            <v>BRACKE André</v>
          </cell>
          <cell r="C282" t="str">
            <v>K.ME</v>
          </cell>
          <cell r="E282">
            <v>15</v>
          </cell>
          <cell r="F282" t="str">
            <v>5°</v>
          </cell>
        </row>
        <row r="283">
          <cell r="A283">
            <v>8898</v>
          </cell>
          <cell r="B283" t="str">
            <v>RAES Freddy</v>
          </cell>
          <cell r="C283" t="str">
            <v>K.ME</v>
          </cell>
          <cell r="E283">
            <v>15</v>
          </cell>
          <cell r="F283" t="str">
            <v>5°</v>
          </cell>
        </row>
        <row r="284">
          <cell r="A284">
            <v>9263</v>
          </cell>
          <cell r="B284" t="str">
            <v>DE  VOS  GUIDO</v>
          </cell>
          <cell r="C284" t="str">
            <v>K.ME</v>
          </cell>
          <cell r="E284">
            <v>27</v>
          </cell>
          <cell r="F284" t="str">
            <v>2°</v>
          </cell>
        </row>
        <row r="285">
          <cell r="A285">
            <v>9527</v>
          </cell>
          <cell r="B285" t="str">
            <v>BORGILIOEN  MARCEL</v>
          </cell>
          <cell r="C285" t="str">
            <v>K.ME</v>
          </cell>
          <cell r="D285" t="str">
            <v>NS</v>
          </cell>
          <cell r="E285" t="str">
            <v>15 NS</v>
          </cell>
          <cell r="F285" t="b">
            <v>0</v>
          </cell>
        </row>
        <row r="286">
          <cell r="F286" t="b">
            <v>0</v>
          </cell>
        </row>
        <row r="287">
          <cell r="A287">
            <v>8125</v>
          </cell>
          <cell r="B287" t="str">
            <v>LANDRIEU Jan</v>
          </cell>
          <cell r="C287" t="str">
            <v>ROY</v>
          </cell>
          <cell r="E287">
            <v>22</v>
          </cell>
          <cell r="F287" t="str">
            <v>3°</v>
          </cell>
        </row>
        <row r="288">
          <cell r="A288">
            <v>8347</v>
          </cell>
          <cell r="B288" t="str">
            <v>BUYENS Pascal</v>
          </cell>
          <cell r="C288" t="str">
            <v>ROY</v>
          </cell>
          <cell r="E288">
            <v>22</v>
          </cell>
          <cell r="F288" t="str">
            <v>3°</v>
          </cell>
        </row>
        <row r="289">
          <cell r="A289">
            <v>8886</v>
          </cell>
          <cell r="B289" t="str">
            <v>DELTENRE Pascal</v>
          </cell>
          <cell r="C289" t="str">
            <v>ROY</v>
          </cell>
          <cell r="E289">
            <v>22</v>
          </cell>
          <cell r="F289" t="str">
            <v>3°</v>
          </cell>
        </row>
        <row r="290">
          <cell r="A290">
            <v>8887</v>
          </cell>
          <cell r="B290" t="str">
            <v>VANLANCKER Marc</v>
          </cell>
          <cell r="C290" t="str">
            <v>ROY</v>
          </cell>
          <cell r="E290">
            <v>27</v>
          </cell>
          <cell r="F290" t="str">
            <v>2°</v>
          </cell>
        </row>
        <row r="291">
          <cell r="A291">
            <v>9264</v>
          </cell>
          <cell r="B291" t="str">
            <v>REYCHLER Hedwig</v>
          </cell>
          <cell r="C291" t="str">
            <v>ROY</v>
          </cell>
          <cell r="E291">
            <v>15</v>
          </cell>
          <cell r="F291" t="str">
            <v>5°</v>
          </cell>
        </row>
        <row r="292">
          <cell r="A292">
            <v>9262</v>
          </cell>
          <cell r="B292" t="str">
            <v>CLAEYS Hubert</v>
          </cell>
          <cell r="C292" t="str">
            <v>ROY</v>
          </cell>
          <cell r="F292" t="b">
            <v>0</v>
          </cell>
        </row>
        <row r="293">
          <cell r="A293">
            <v>9523</v>
          </cell>
          <cell r="B293" t="str">
            <v>DE LANGHE François</v>
          </cell>
          <cell r="C293" t="str">
            <v>ROY</v>
          </cell>
          <cell r="D293" t="str">
            <v>NS</v>
          </cell>
          <cell r="E293">
            <v>15</v>
          </cell>
          <cell r="F293" t="str">
            <v>5°</v>
          </cell>
        </row>
        <row r="294">
          <cell r="F294" t="b">
            <v>0</v>
          </cell>
        </row>
        <row r="295">
          <cell r="A295">
            <v>8897</v>
          </cell>
          <cell r="B295" t="str">
            <v>BAELE Edmond</v>
          </cell>
          <cell r="C295" t="str">
            <v>KBCAW</v>
          </cell>
          <cell r="E295">
            <v>22</v>
          </cell>
          <cell r="F295" t="str">
            <v>3°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  <cell r="E296">
            <v>15</v>
          </cell>
          <cell r="F296" t="str">
            <v>5°</v>
          </cell>
        </row>
        <row r="297">
          <cell r="A297">
            <v>8349</v>
          </cell>
          <cell r="B297" t="str">
            <v>CLAERHOUT Bernard</v>
          </cell>
          <cell r="C297" t="str">
            <v>KBCAW</v>
          </cell>
          <cell r="F297" t="b">
            <v>0</v>
          </cell>
        </row>
        <row r="298">
          <cell r="A298">
            <v>8352</v>
          </cell>
          <cell r="B298" t="str">
            <v>COSYNS Marc</v>
          </cell>
          <cell r="C298" t="str">
            <v>KBCAW</v>
          </cell>
          <cell r="E298">
            <v>18</v>
          </cell>
          <cell r="F298" t="str">
            <v>4°</v>
          </cell>
        </row>
        <row r="299">
          <cell r="A299">
            <v>6706</v>
          </cell>
          <cell r="B299" t="str">
            <v>DE FAUW Guy</v>
          </cell>
          <cell r="C299" t="str">
            <v>KBCAW</v>
          </cell>
          <cell r="E299">
            <v>27</v>
          </cell>
          <cell r="F299" t="str">
            <v>2°</v>
          </cell>
        </row>
        <row r="300">
          <cell r="A300">
            <v>7475</v>
          </cell>
          <cell r="B300" t="str">
            <v>DE MOL Daniel</v>
          </cell>
          <cell r="C300" t="str">
            <v>KBCAW</v>
          </cell>
          <cell r="F300" t="b">
            <v>0</v>
          </cell>
        </row>
        <row r="301">
          <cell r="A301">
            <v>6427</v>
          </cell>
          <cell r="B301" t="str">
            <v>GORLEER Omer</v>
          </cell>
          <cell r="C301" t="str">
            <v>KBCAW</v>
          </cell>
          <cell r="E301">
            <v>22</v>
          </cell>
          <cell r="F301" t="str">
            <v>3°</v>
          </cell>
        </row>
        <row r="302">
          <cell r="A302">
            <v>9431</v>
          </cell>
          <cell r="B302" t="str">
            <v>JACQUEMYN Tony</v>
          </cell>
          <cell r="C302" t="str">
            <v>KBCAW</v>
          </cell>
          <cell r="F302" t="b">
            <v>0</v>
          </cell>
        </row>
        <row r="303">
          <cell r="A303">
            <v>7477</v>
          </cell>
          <cell r="B303" t="str">
            <v>VAN DE CASTEELE Henri</v>
          </cell>
          <cell r="C303" t="str">
            <v>KBCAW</v>
          </cell>
          <cell r="E303">
            <v>15</v>
          </cell>
          <cell r="F303" t="str">
            <v>5°</v>
          </cell>
        </row>
        <row r="304">
          <cell r="A304">
            <v>7698</v>
          </cell>
          <cell r="B304" t="str">
            <v>VAN FLETEREN Piet</v>
          </cell>
          <cell r="C304" t="str">
            <v>KBCAW</v>
          </cell>
          <cell r="F304" t="b">
            <v>0</v>
          </cell>
        </row>
        <row r="305">
          <cell r="A305">
            <v>9432</v>
          </cell>
          <cell r="B305" t="str">
            <v>VANAELST Paul</v>
          </cell>
          <cell r="C305" t="str">
            <v>KBCAW</v>
          </cell>
          <cell r="F305" t="b">
            <v>0</v>
          </cell>
        </row>
        <row r="306">
          <cell r="A306">
            <v>9522</v>
          </cell>
          <cell r="B306" t="str">
            <v>LEEMAN Rudy</v>
          </cell>
          <cell r="C306" t="str">
            <v>KBCAW</v>
          </cell>
          <cell r="F306" t="b">
            <v>0</v>
          </cell>
        </row>
        <row r="307">
          <cell r="A307">
            <v>4613</v>
          </cell>
          <cell r="B307" t="str">
            <v>VANDAELE Pierre</v>
          </cell>
          <cell r="C307" t="str">
            <v>KBCAW</v>
          </cell>
          <cell r="F307" t="b">
            <v>0</v>
          </cell>
        </row>
        <row r="308">
          <cell r="F308" t="b">
            <v>0</v>
          </cell>
        </row>
        <row r="309">
          <cell r="A309">
            <v>1022</v>
          </cell>
          <cell r="B309" t="str">
            <v>MENHEER Leslie</v>
          </cell>
          <cell r="C309" t="str">
            <v>K.EBC</v>
          </cell>
          <cell r="E309">
            <v>50</v>
          </cell>
          <cell r="F309" t="str">
            <v>hfd</v>
          </cell>
        </row>
        <row r="310">
          <cell r="A310">
            <v>4473</v>
          </cell>
          <cell r="B310" t="str">
            <v>DE BAETS Ronny</v>
          </cell>
          <cell r="C310" t="str">
            <v>K.EBC</v>
          </cell>
          <cell r="E310">
            <v>34</v>
          </cell>
          <cell r="F310" t="str">
            <v>1°</v>
          </cell>
        </row>
        <row r="311">
          <cell r="A311">
            <v>4482</v>
          </cell>
          <cell r="B311" t="str">
            <v>STAELENS Freddy</v>
          </cell>
          <cell r="C311" t="str">
            <v>K.EBC</v>
          </cell>
          <cell r="E311">
            <v>50</v>
          </cell>
          <cell r="F311" t="str">
            <v>hfd</v>
          </cell>
        </row>
        <row r="312">
          <cell r="A312">
            <v>4538</v>
          </cell>
          <cell r="B312" t="str">
            <v>DE LOMBAERT Albert</v>
          </cell>
          <cell r="C312" t="str">
            <v>K.EBC</v>
          </cell>
          <cell r="E312">
            <v>27</v>
          </cell>
          <cell r="F312" t="str">
            <v>2°</v>
          </cell>
        </row>
        <row r="313">
          <cell r="A313">
            <v>4539</v>
          </cell>
          <cell r="B313" t="str">
            <v>DE MIL Christiaan</v>
          </cell>
          <cell r="C313" t="str">
            <v>K.EBC</v>
          </cell>
          <cell r="E313">
            <v>50</v>
          </cell>
          <cell r="F313" t="str">
            <v>hfd</v>
          </cell>
        </row>
        <row r="314">
          <cell r="A314">
            <v>4544</v>
          </cell>
          <cell r="B314" t="str">
            <v>GEVAERT Michel</v>
          </cell>
          <cell r="C314" t="str">
            <v>K.EBC</v>
          </cell>
          <cell r="E314">
            <v>22</v>
          </cell>
          <cell r="F314" t="str">
            <v>3°</v>
          </cell>
        </row>
        <row r="315">
          <cell r="A315">
            <v>4545</v>
          </cell>
          <cell r="B315" t="str">
            <v>GOETHALS Armand</v>
          </cell>
          <cell r="C315" t="str">
            <v>K.EBC</v>
          </cell>
          <cell r="E315">
            <v>34</v>
          </cell>
          <cell r="F315" t="str">
            <v>1°</v>
          </cell>
        </row>
        <row r="316">
          <cell r="A316">
            <v>4558</v>
          </cell>
          <cell r="B316" t="str">
            <v>SIMOENS Wilfried</v>
          </cell>
          <cell r="C316" t="str">
            <v>K.EBC</v>
          </cell>
          <cell r="E316">
            <v>22</v>
          </cell>
          <cell r="F316" t="str">
            <v>3°</v>
          </cell>
        </row>
        <row r="317">
          <cell r="A317">
            <v>4559</v>
          </cell>
          <cell r="B317" t="str">
            <v>STANDAERT Arthur</v>
          </cell>
          <cell r="C317" t="str">
            <v>K.EBC</v>
          </cell>
          <cell r="E317">
            <v>22</v>
          </cell>
          <cell r="F317" t="str">
            <v>3°</v>
          </cell>
        </row>
        <row r="318">
          <cell r="A318">
            <v>4560</v>
          </cell>
          <cell r="B318" t="str">
            <v>STANDAERT Peter</v>
          </cell>
          <cell r="C318" t="str">
            <v>K.EBC</v>
          </cell>
          <cell r="E318">
            <v>34</v>
          </cell>
          <cell r="F318" t="str">
            <v>1°</v>
          </cell>
        </row>
        <row r="319">
          <cell r="A319">
            <v>4561</v>
          </cell>
          <cell r="B319" t="str">
            <v>VAN DAMME Etienne</v>
          </cell>
          <cell r="C319" t="str">
            <v>K.EBC</v>
          </cell>
          <cell r="E319">
            <v>34</v>
          </cell>
          <cell r="F319" t="str">
            <v>1°</v>
          </cell>
        </row>
        <row r="320">
          <cell r="A320">
            <v>4567</v>
          </cell>
          <cell r="B320" t="str">
            <v>VLERICK Raf</v>
          </cell>
          <cell r="C320" t="str">
            <v>K.EBC</v>
          </cell>
          <cell r="E320">
            <v>27</v>
          </cell>
          <cell r="F320" t="str">
            <v>2°</v>
          </cell>
        </row>
        <row r="321">
          <cell r="A321">
            <v>5212</v>
          </cell>
          <cell r="B321" t="str">
            <v>STEVENS Martin</v>
          </cell>
          <cell r="C321" t="str">
            <v>K.EBC</v>
          </cell>
          <cell r="E321">
            <v>27</v>
          </cell>
          <cell r="F321" t="str">
            <v>2°</v>
          </cell>
        </row>
        <row r="322">
          <cell r="A322">
            <v>5769</v>
          </cell>
          <cell r="B322" t="str">
            <v>HAERENS Raf</v>
          </cell>
          <cell r="C322" t="str">
            <v>K.EBC</v>
          </cell>
          <cell r="E322">
            <v>27</v>
          </cell>
          <cell r="F322" t="str">
            <v>2°</v>
          </cell>
        </row>
        <row r="323">
          <cell r="A323">
            <v>9067</v>
          </cell>
          <cell r="B323" t="str">
            <v>De Letter Sandra</v>
          </cell>
          <cell r="C323" t="str">
            <v>K.EBC</v>
          </cell>
          <cell r="E323">
            <v>22</v>
          </cell>
          <cell r="F323" t="str">
            <v>3°</v>
          </cell>
        </row>
        <row r="324">
          <cell r="A324">
            <v>6095</v>
          </cell>
          <cell r="B324" t="str">
            <v>COOLS Willy</v>
          </cell>
          <cell r="C324" t="str">
            <v>K.EBC</v>
          </cell>
          <cell r="E324">
            <v>34</v>
          </cell>
          <cell r="F324" t="str">
            <v>1°</v>
          </cell>
        </row>
        <row r="325">
          <cell r="A325">
            <v>6096</v>
          </cell>
          <cell r="B325" t="str">
            <v>VAN REETH Rudy</v>
          </cell>
          <cell r="C325" t="str">
            <v>K.EBC</v>
          </cell>
          <cell r="E325">
            <v>22</v>
          </cell>
          <cell r="F325" t="str">
            <v>3°</v>
          </cell>
        </row>
        <row r="326">
          <cell r="A326">
            <v>6097</v>
          </cell>
          <cell r="B326" t="str">
            <v>VAN DE VOORDE Johan</v>
          </cell>
          <cell r="C326" t="str">
            <v>K.EBC</v>
          </cell>
          <cell r="E326">
            <v>42</v>
          </cell>
          <cell r="F326" t="str">
            <v>exc</v>
          </cell>
        </row>
        <row r="327">
          <cell r="A327">
            <v>6709</v>
          </cell>
          <cell r="B327" t="str">
            <v>WELVAERT Yves</v>
          </cell>
          <cell r="C327" t="str">
            <v>K.EBC</v>
          </cell>
          <cell r="E327">
            <v>34</v>
          </cell>
          <cell r="F327" t="str">
            <v>1°</v>
          </cell>
        </row>
        <row r="328">
          <cell r="A328">
            <v>7478</v>
          </cell>
          <cell r="B328" t="str">
            <v>BAUMGARTE Cees</v>
          </cell>
          <cell r="C328" t="str">
            <v>K.EBC</v>
          </cell>
          <cell r="E328">
            <v>22</v>
          </cell>
          <cell r="F328" t="str">
            <v>3°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  <cell r="E329">
            <v>22</v>
          </cell>
          <cell r="F329" t="str">
            <v>3°</v>
          </cell>
        </row>
        <row r="330">
          <cell r="A330">
            <v>9057</v>
          </cell>
          <cell r="B330" t="str">
            <v>BONTE William</v>
          </cell>
          <cell r="C330" t="str">
            <v>K.EBC</v>
          </cell>
          <cell r="E330">
            <v>22</v>
          </cell>
          <cell r="F330" t="str">
            <v>3°</v>
          </cell>
        </row>
        <row r="331">
          <cell r="A331">
            <v>4609</v>
          </cell>
          <cell r="B331" t="str">
            <v>VAN ACKER Jan</v>
          </cell>
          <cell r="C331" t="str">
            <v>K.EBC</v>
          </cell>
          <cell r="E331">
            <v>22</v>
          </cell>
          <cell r="F331" t="str">
            <v>3°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  <cell r="E332">
            <v>42</v>
          </cell>
          <cell r="F332" t="str">
            <v>exc</v>
          </cell>
        </row>
        <row r="333">
          <cell r="A333">
            <v>7474</v>
          </cell>
          <cell r="B333" t="str">
            <v>Geirnaert Marc</v>
          </cell>
          <cell r="C333" t="str">
            <v>K.EBC</v>
          </cell>
          <cell r="E333">
            <v>22</v>
          </cell>
          <cell r="F333" t="str">
            <v>3°</v>
          </cell>
        </row>
        <row r="334">
          <cell r="A334">
            <v>7312</v>
          </cell>
          <cell r="B334" t="str">
            <v>Van Acker Johan</v>
          </cell>
          <cell r="C334" t="str">
            <v>K.EBC</v>
          </cell>
          <cell r="E334">
            <v>27</v>
          </cell>
          <cell r="F334" t="str">
            <v>2°</v>
          </cell>
        </row>
        <row r="335">
          <cell r="A335">
            <v>6094</v>
          </cell>
          <cell r="B335" t="str">
            <v>Van Acker Steven</v>
          </cell>
          <cell r="C335" t="str">
            <v>K.EBC</v>
          </cell>
          <cell r="E335">
            <v>60</v>
          </cell>
          <cell r="F335" t="str">
            <v>ere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  <cell r="E336">
            <v>22</v>
          </cell>
          <cell r="F336" t="str">
            <v>3°</v>
          </cell>
        </row>
        <row r="337">
          <cell r="A337">
            <v>1045</v>
          </cell>
          <cell r="B337" t="str">
            <v xml:space="preserve">Bruggeman Franky </v>
          </cell>
          <cell r="C337" t="str">
            <v>K.EBC</v>
          </cell>
          <cell r="E337">
            <v>18</v>
          </cell>
          <cell r="F337" t="str">
            <v>4°</v>
          </cell>
        </row>
        <row r="338">
          <cell r="A338">
            <v>6690</v>
          </cell>
          <cell r="B338" t="str">
            <v>BAUWENS Etienne</v>
          </cell>
          <cell r="C338" t="str">
            <v>K.EBC</v>
          </cell>
          <cell r="E338">
            <v>34</v>
          </cell>
          <cell r="F338" t="str">
            <v>1°</v>
          </cell>
        </row>
        <row r="339">
          <cell r="A339">
            <v>4395</v>
          </cell>
          <cell r="B339" t="str">
            <v>De Paepe Roland</v>
          </cell>
          <cell r="C339" t="str">
            <v>K.EBC</v>
          </cell>
          <cell r="E339">
            <v>22</v>
          </cell>
          <cell r="F339" t="str">
            <v>3°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  <cell r="E340">
            <v>15</v>
          </cell>
          <cell r="F340" t="str">
            <v>5°</v>
          </cell>
        </row>
        <row r="341">
          <cell r="A341">
            <v>4446</v>
          </cell>
          <cell r="B341" t="str">
            <v>Fourneau Alain</v>
          </cell>
          <cell r="C341" t="str">
            <v>K.EBC</v>
          </cell>
          <cell r="E341">
            <v>27</v>
          </cell>
          <cell r="F341" t="str">
            <v>2°</v>
          </cell>
        </row>
        <row r="342">
          <cell r="A342">
            <v>4490</v>
          </cell>
          <cell r="B342" t="str">
            <v>VAN LANCKER Pierre</v>
          </cell>
          <cell r="C342" t="str">
            <v>K.EBC</v>
          </cell>
          <cell r="E342">
            <v>27</v>
          </cell>
          <cell r="F342" t="str">
            <v>2°</v>
          </cell>
        </row>
        <row r="344">
          <cell r="A344">
            <v>4392</v>
          </cell>
          <cell r="B344" t="str">
            <v>BOELAERT Eddie</v>
          </cell>
          <cell r="C344" t="str">
            <v>UN</v>
          </cell>
          <cell r="E344">
            <v>27</v>
          </cell>
          <cell r="F344" t="str">
            <v>2°</v>
          </cell>
        </row>
        <row r="345">
          <cell r="A345">
            <v>4399</v>
          </cell>
          <cell r="B345" t="str">
            <v>DIERKENS Antoine</v>
          </cell>
          <cell r="C345" t="str">
            <v>UN</v>
          </cell>
          <cell r="E345">
            <v>27</v>
          </cell>
          <cell r="F345" t="str">
            <v>2°</v>
          </cell>
        </row>
        <row r="346">
          <cell r="A346">
            <v>4400</v>
          </cell>
          <cell r="B346" t="str">
            <v>LAMBOTTE Rik</v>
          </cell>
          <cell r="C346" t="str">
            <v>UN</v>
          </cell>
          <cell r="E346">
            <v>22</v>
          </cell>
          <cell r="F346" t="str">
            <v>3°</v>
          </cell>
        </row>
        <row r="347">
          <cell r="A347">
            <v>4511</v>
          </cell>
          <cell r="B347" t="str">
            <v>DE PAUW Lucien</v>
          </cell>
          <cell r="C347" t="str">
            <v>UN</v>
          </cell>
          <cell r="E347">
            <v>22</v>
          </cell>
          <cell r="F347" t="str">
            <v>3°</v>
          </cell>
        </row>
        <row r="348">
          <cell r="A348">
            <v>4514</v>
          </cell>
          <cell r="B348" t="str">
            <v>DUYTSCHAEVER Roger</v>
          </cell>
          <cell r="C348" t="str">
            <v>UN</v>
          </cell>
          <cell r="E348">
            <v>15</v>
          </cell>
          <cell r="F348" t="str">
            <v>5°</v>
          </cell>
        </row>
        <row r="349">
          <cell r="A349">
            <v>4519</v>
          </cell>
          <cell r="B349" t="str">
            <v>MALFAIT Michel</v>
          </cell>
          <cell r="C349" t="str">
            <v>UN</v>
          </cell>
          <cell r="E349">
            <v>42</v>
          </cell>
          <cell r="F349" t="str">
            <v>exc</v>
          </cell>
        </row>
        <row r="350">
          <cell r="A350">
            <v>4574</v>
          </cell>
          <cell r="B350" t="str">
            <v>HOFMAN Raf</v>
          </cell>
          <cell r="C350" t="str">
            <v>UN</v>
          </cell>
          <cell r="E350">
            <v>34</v>
          </cell>
          <cell r="F350" t="str">
            <v>1°</v>
          </cell>
        </row>
        <row r="351">
          <cell r="A351">
            <v>4582</v>
          </cell>
          <cell r="B351" t="str">
            <v>VAN LIERDE Etienne</v>
          </cell>
          <cell r="C351" t="str">
            <v>UN</v>
          </cell>
          <cell r="E351">
            <v>34</v>
          </cell>
          <cell r="F351" t="str">
            <v>1°</v>
          </cell>
        </row>
        <row r="352">
          <cell r="A352">
            <v>4583</v>
          </cell>
          <cell r="B352" t="str">
            <v>VAN SPEYBROECK Pierre</v>
          </cell>
          <cell r="C352" t="str">
            <v>UN</v>
          </cell>
          <cell r="E352">
            <v>27</v>
          </cell>
          <cell r="F352" t="str">
            <v>2°</v>
          </cell>
        </row>
        <row r="353">
          <cell r="A353">
            <v>4965</v>
          </cell>
          <cell r="B353" t="str">
            <v>ROSSEL Bart</v>
          </cell>
          <cell r="C353" t="str">
            <v>UN</v>
          </cell>
          <cell r="E353">
            <v>50</v>
          </cell>
          <cell r="F353" t="str">
            <v>hfd</v>
          </cell>
        </row>
        <row r="354">
          <cell r="A354">
            <v>4966</v>
          </cell>
          <cell r="B354" t="str">
            <v>ROSSEL Francis</v>
          </cell>
          <cell r="C354" t="str">
            <v>UN</v>
          </cell>
          <cell r="E354">
            <v>18</v>
          </cell>
          <cell r="F354" t="str">
            <v>4°</v>
          </cell>
        </row>
        <row r="355">
          <cell r="A355">
            <v>6930</v>
          </cell>
          <cell r="B355" t="str">
            <v>VERHELST Daniel</v>
          </cell>
          <cell r="C355" t="str">
            <v>UN</v>
          </cell>
          <cell r="E355">
            <v>42</v>
          </cell>
          <cell r="F355" t="str">
            <v>exc</v>
          </cell>
        </row>
        <row r="356">
          <cell r="A356">
            <v>7303</v>
          </cell>
          <cell r="B356" t="str">
            <v>FRANCK Franky</v>
          </cell>
          <cell r="C356" t="str">
            <v>UN</v>
          </cell>
          <cell r="E356">
            <v>27</v>
          </cell>
          <cell r="F356" t="str">
            <v>2°</v>
          </cell>
        </row>
        <row r="357">
          <cell r="A357">
            <v>7471</v>
          </cell>
          <cell r="B357" t="str">
            <v>WIELEMANS Gustaaf</v>
          </cell>
          <cell r="C357" t="str">
            <v>UN</v>
          </cell>
          <cell r="E357">
            <v>22</v>
          </cell>
          <cell r="F357" t="str">
            <v>3°</v>
          </cell>
        </row>
        <row r="358">
          <cell r="A358">
            <v>7808</v>
          </cell>
          <cell r="B358" t="str">
            <v>BAUWENS Filip</v>
          </cell>
          <cell r="C358" t="str">
            <v>UN</v>
          </cell>
          <cell r="E358">
            <v>34</v>
          </cell>
          <cell r="F358" t="str">
            <v>1°</v>
          </cell>
        </row>
        <row r="359">
          <cell r="A359">
            <v>4531</v>
          </cell>
          <cell r="B359" t="str">
            <v>WULFRANCK Luc</v>
          </cell>
          <cell r="C359" t="str">
            <v>UN</v>
          </cell>
          <cell r="E359">
            <v>42</v>
          </cell>
          <cell r="F359" t="str">
            <v>exc</v>
          </cell>
        </row>
        <row r="360">
          <cell r="A360">
            <v>8168</v>
          </cell>
          <cell r="B360" t="str">
            <v>VERWEE Julien</v>
          </cell>
          <cell r="C360" t="str">
            <v>UN</v>
          </cell>
          <cell r="E360">
            <v>18</v>
          </cell>
          <cell r="F360" t="str">
            <v>4°</v>
          </cell>
        </row>
        <row r="361">
          <cell r="A361">
            <v>8660</v>
          </cell>
          <cell r="B361" t="str">
            <v>TEMMERMAN Eduard</v>
          </cell>
          <cell r="C361" t="str">
            <v>UN</v>
          </cell>
          <cell r="E361">
            <v>15</v>
          </cell>
          <cell r="F361" t="str">
            <v>5°</v>
          </cell>
        </row>
        <row r="362">
          <cell r="A362">
            <v>9069</v>
          </cell>
          <cell r="B362" t="str">
            <v>SOMMEL Noël</v>
          </cell>
          <cell r="C362" t="str">
            <v>UN</v>
          </cell>
          <cell r="E362">
            <v>15</v>
          </cell>
          <cell r="F362" t="str">
            <v>5°</v>
          </cell>
        </row>
        <row r="363">
          <cell r="A363">
            <v>9269</v>
          </cell>
          <cell r="B363" t="str">
            <v>GEIRNAERT Emile</v>
          </cell>
          <cell r="C363" t="str">
            <v>UN</v>
          </cell>
          <cell r="E363">
            <v>15</v>
          </cell>
          <cell r="F363" t="str">
            <v>5°</v>
          </cell>
        </row>
        <row r="364">
          <cell r="A364">
            <v>4520</v>
          </cell>
          <cell r="B364" t="str">
            <v>MARTENS Johan</v>
          </cell>
          <cell r="C364" t="str">
            <v>UN</v>
          </cell>
          <cell r="E364">
            <v>27</v>
          </cell>
          <cell r="F364" t="str">
            <v>2°</v>
          </cell>
        </row>
        <row r="365">
          <cell r="A365">
            <v>4581</v>
          </cell>
          <cell r="B365" t="str">
            <v>VAN HOOYDONK Guy</v>
          </cell>
          <cell r="C365" t="str">
            <v>UN</v>
          </cell>
          <cell r="E365">
            <v>22</v>
          </cell>
          <cell r="F365" t="str">
            <v>3°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  <cell r="E366">
            <v>22</v>
          </cell>
          <cell r="F366" t="str">
            <v>3°</v>
          </cell>
        </row>
        <row r="367">
          <cell r="A367">
            <v>4552</v>
          </cell>
          <cell r="B367" t="str">
            <v>LEMAN Willy</v>
          </cell>
          <cell r="C367" t="str">
            <v>UN</v>
          </cell>
          <cell r="E367">
            <v>50</v>
          </cell>
          <cell r="F367" t="str">
            <v>hfd</v>
          </cell>
        </row>
        <row r="368">
          <cell r="A368">
            <v>4551</v>
          </cell>
          <cell r="B368" t="str">
            <v>LEMAN Gwen</v>
          </cell>
          <cell r="C368" t="str">
            <v>UN</v>
          </cell>
          <cell r="E368">
            <v>34</v>
          </cell>
          <cell r="F368" t="str">
            <v>1°</v>
          </cell>
        </row>
        <row r="369">
          <cell r="A369">
            <v>8891</v>
          </cell>
          <cell r="B369" t="str">
            <v>PLATTEAU Tiani</v>
          </cell>
          <cell r="C369" t="str">
            <v>UN</v>
          </cell>
          <cell r="E369">
            <v>22</v>
          </cell>
          <cell r="F369" t="str">
            <v>3°</v>
          </cell>
        </row>
        <row r="370">
          <cell r="A370">
            <v>9293</v>
          </cell>
          <cell r="B370" t="str">
            <v>VAN HIJFTE Frans</v>
          </cell>
          <cell r="C370" t="str">
            <v>UN</v>
          </cell>
          <cell r="E370">
            <v>18</v>
          </cell>
          <cell r="F370" t="str">
            <v>4°</v>
          </cell>
        </row>
        <row r="371">
          <cell r="A371">
            <v>4732</v>
          </cell>
          <cell r="B371" t="str">
            <v>NACHTERGAELE Geert</v>
          </cell>
          <cell r="C371" t="str">
            <v>UN</v>
          </cell>
          <cell r="E371">
            <v>34</v>
          </cell>
          <cell r="F371" t="str">
            <v>1°</v>
          </cell>
        </row>
        <row r="372">
          <cell r="A372">
            <v>4634</v>
          </cell>
          <cell r="B372" t="str">
            <v>DEVLIEGER David</v>
          </cell>
          <cell r="C372" t="str">
            <v>UN</v>
          </cell>
          <cell r="E372">
            <v>50</v>
          </cell>
          <cell r="F372" t="str">
            <v>hfd</v>
          </cell>
        </row>
        <row r="373">
          <cell r="A373">
            <v>9526</v>
          </cell>
          <cell r="B373" t="str">
            <v>LEURIDON Jean-Pierre</v>
          </cell>
          <cell r="C373" t="str">
            <v>UN</v>
          </cell>
          <cell r="D373" t="str">
            <v>HNS</v>
          </cell>
          <cell r="E373" t="str">
            <v>27NS</v>
          </cell>
          <cell r="F373" t="b">
            <v>0</v>
          </cell>
        </row>
        <row r="374">
          <cell r="A374">
            <v>4456</v>
          </cell>
          <cell r="B374" t="str">
            <v>DUPONT Jean-Claude</v>
          </cell>
          <cell r="C374" t="str">
            <v>UN</v>
          </cell>
          <cell r="E374">
            <v>27</v>
          </cell>
          <cell r="F374" t="str">
            <v>2°</v>
          </cell>
        </row>
        <row r="375">
          <cell r="A375">
            <v>4407</v>
          </cell>
          <cell r="B375" t="str">
            <v>STEELS Dieter</v>
          </cell>
          <cell r="C375" t="str">
            <v>UN</v>
          </cell>
          <cell r="E375">
            <v>42</v>
          </cell>
          <cell r="F375" t="str">
            <v>exc</v>
          </cell>
        </row>
        <row r="376">
          <cell r="A376">
            <v>8064</v>
          </cell>
          <cell r="B376" t="str">
            <v>CNOCKAERT Arnold</v>
          </cell>
          <cell r="C376" t="str">
            <v>UN</v>
          </cell>
          <cell r="E376">
            <v>27</v>
          </cell>
          <cell r="F376" t="str">
            <v>2°</v>
          </cell>
        </row>
        <row r="377">
          <cell r="A377">
            <v>8888</v>
          </cell>
          <cell r="B377" t="str">
            <v>DE MEYER Erik</v>
          </cell>
          <cell r="C377" t="str">
            <v>UN</v>
          </cell>
          <cell r="E377">
            <v>27</v>
          </cell>
          <cell r="F377" t="str">
            <v>2°</v>
          </cell>
        </row>
        <row r="378">
          <cell r="A378">
            <v>4530</v>
          </cell>
          <cell r="B378" t="str">
            <v>VERSPEELT Filip</v>
          </cell>
          <cell r="C378" t="str">
            <v>UN</v>
          </cell>
          <cell r="E378">
            <v>50</v>
          </cell>
          <cell r="F378" t="str">
            <v>hfd</v>
          </cell>
        </row>
        <row r="379">
          <cell r="A379">
            <v>4513</v>
          </cell>
          <cell r="B379" t="str">
            <v>DUYTSCHAEVER Peter</v>
          </cell>
          <cell r="C379" t="str">
            <v>UN</v>
          </cell>
          <cell r="E379">
            <v>50</v>
          </cell>
          <cell r="F379" t="str">
            <v>hfd</v>
          </cell>
        </row>
        <row r="380">
          <cell r="F380" t="b">
            <v>0</v>
          </cell>
        </row>
        <row r="381">
          <cell r="A381">
            <v>4617</v>
          </cell>
          <cell r="B381" t="str">
            <v>JANSSENS Marcel</v>
          </cell>
          <cell r="C381" t="str">
            <v>KOTM</v>
          </cell>
          <cell r="E381">
            <v>18</v>
          </cell>
          <cell r="F381" t="str">
            <v>4°</v>
          </cell>
        </row>
        <row r="382">
          <cell r="A382">
            <v>9129</v>
          </cell>
          <cell r="B382" t="str">
            <v>DE GRAAF Jackie</v>
          </cell>
          <cell r="C382" t="str">
            <v>KOTM</v>
          </cell>
          <cell r="F382" t="b">
            <v>0</v>
          </cell>
        </row>
        <row r="383">
          <cell r="A383">
            <v>9054</v>
          </cell>
          <cell r="B383" t="str">
            <v>HOFMAN Hugo</v>
          </cell>
          <cell r="C383" t="str">
            <v>KOTM</v>
          </cell>
          <cell r="F383" t="b">
            <v>0</v>
          </cell>
        </row>
        <row r="384">
          <cell r="A384">
            <v>9238</v>
          </cell>
          <cell r="B384" t="str">
            <v>SIMONS Rudi</v>
          </cell>
          <cell r="C384" t="str">
            <v>KOTM</v>
          </cell>
          <cell r="F384" t="b">
            <v>0</v>
          </cell>
        </row>
        <row r="385">
          <cell r="F385" t="b">
            <v>0</v>
          </cell>
        </row>
        <row r="386">
          <cell r="A386">
            <v>8888</v>
          </cell>
          <cell r="B386" t="str">
            <v>DE MEYER EriK</v>
          </cell>
          <cell r="C386" t="str">
            <v>K&amp;V</v>
          </cell>
          <cell r="E386">
            <v>22</v>
          </cell>
          <cell r="F386" t="str">
            <v>3°</v>
          </cell>
        </row>
        <row r="387">
          <cell r="A387">
            <v>8918</v>
          </cell>
          <cell r="B387" t="str">
            <v xml:space="preserve">VANDENBERGHE Pasel </v>
          </cell>
          <cell r="C387" t="str">
            <v>K&amp;V</v>
          </cell>
          <cell r="E387">
            <v>18</v>
          </cell>
          <cell r="F387" t="str">
            <v>4°</v>
          </cell>
        </row>
        <row r="388">
          <cell r="A388">
            <v>9428</v>
          </cell>
          <cell r="B388" t="str">
            <v>WIELFAERT Curt</v>
          </cell>
          <cell r="C388" t="str">
            <v>K&amp;V</v>
          </cell>
          <cell r="F388" t="b">
            <v>0</v>
          </cell>
        </row>
        <row r="389">
          <cell r="A389">
            <v>9429</v>
          </cell>
          <cell r="B389" t="str">
            <v>HERREMAN Luc</v>
          </cell>
          <cell r="C389" t="str">
            <v>K&amp;V</v>
          </cell>
          <cell r="E389">
            <v>18</v>
          </cell>
          <cell r="F389" t="str">
            <v>4°</v>
          </cell>
        </row>
        <row r="390">
          <cell r="A390">
            <v>8148</v>
          </cell>
          <cell r="B390" t="str">
            <v>EVERAERT Santino</v>
          </cell>
          <cell r="C390" t="str">
            <v>K&amp;V</v>
          </cell>
          <cell r="E390">
            <v>27</v>
          </cell>
          <cell r="F390" t="str">
            <v>2°</v>
          </cell>
        </row>
        <row r="391">
          <cell r="A391">
            <v>9520</v>
          </cell>
          <cell r="B391" t="str">
            <v>VANDERLINDEN Aimé</v>
          </cell>
          <cell r="C391" t="str">
            <v>K&amp;V</v>
          </cell>
        </row>
        <row r="392">
          <cell r="A392">
            <v>9521</v>
          </cell>
          <cell r="B392" t="str">
            <v>VERMEULEN Louis</v>
          </cell>
          <cell r="C392" t="str">
            <v>K&amp;V</v>
          </cell>
        </row>
        <row r="393">
          <cell r="F393" t="b">
            <v>0</v>
          </cell>
        </row>
        <row r="394">
          <cell r="A394">
            <v>4865</v>
          </cell>
          <cell r="B394" t="str">
            <v>HAEGENS Willy</v>
          </cell>
          <cell r="C394" t="str">
            <v>KGV</v>
          </cell>
          <cell r="F394" t="b">
            <v>0</v>
          </cell>
        </row>
        <row r="395">
          <cell r="A395">
            <v>4866</v>
          </cell>
          <cell r="B395" t="str">
            <v>MAES Georges</v>
          </cell>
          <cell r="C395" t="str">
            <v>KGV</v>
          </cell>
          <cell r="E395">
            <v>15</v>
          </cell>
          <cell r="F395" t="str">
            <v>5°</v>
          </cell>
        </row>
        <row r="396">
          <cell r="A396">
            <v>4872</v>
          </cell>
          <cell r="B396" t="str">
            <v>VAN VOSSEL Danny</v>
          </cell>
          <cell r="C396" t="str">
            <v>KGV</v>
          </cell>
          <cell r="E396">
            <v>22</v>
          </cell>
          <cell r="F396" t="str">
            <v>3°</v>
          </cell>
        </row>
        <row r="397">
          <cell r="A397">
            <v>5229</v>
          </cell>
          <cell r="B397" t="str">
            <v>VAN MELE Franky</v>
          </cell>
          <cell r="C397" t="str">
            <v>KGV</v>
          </cell>
          <cell r="E397">
            <v>22</v>
          </cell>
          <cell r="F397" t="str">
            <v>3°</v>
          </cell>
        </row>
        <row r="398">
          <cell r="A398">
            <v>6117</v>
          </cell>
          <cell r="B398" t="str">
            <v>VAN VOSSELEN Christoph</v>
          </cell>
          <cell r="C398" t="str">
            <v>KGV</v>
          </cell>
          <cell r="E398">
            <v>42</v>
          </cell>
          <cell r="F398" t="str">
            <v>exc</v>
          </cell>
        </row>
        <row r="399">
          <cell r="A399">
            <v>6712</v>
          </cell>
          <cell r="B399" t="str">
            <v>SEGERS Didier</v>
          </cell>
          <cell r="C399" t="str">
            <v>KGV</v>
          </cell>
          <cell r="E399">
            <v>27</v>
          </cell>
          <cell r="F399" t="str">
            <v>2°</v>
          </cell>
        </row>
        <row r="400">
          <cell r="A400">
            <v>6784</v>
          </cell>
          <cell r="B400" t="str">
            <v>VAN BIESEN Tom</v>
          </cell>
          <cell r="C400" t="str">
            <v>KGV</v>
          </cell>
          <cell r="E400">
            <v>27</v>
          </cell>
          <cell r="F400" t="str">
            <v>2°</v>
          </cell>
        </row>
        <row r="401">
          <cell r="A401">
            <v>8870</v>
          </cell>
          <cell r="B401" t="str">
            <v>VAN MEIRVENNE Nestor</v>
          </cell>
          <cell r="C401" t="str">
            <v>KGV</v>
          </cell>
          <cell r="E401">
            <v>15</v>
          </cell>
          <cell r="F401" t="str">
            <v>5°</v>
          </cell>
        </row>
        <row r="402">
          <cell r="A402">
            <v>9082</v>
          </cell>
          <cell r="B402" t="str">
            <v>WAEM Kris</v>
          </cell>
          <cell r="C402" t="str">
            <v>KGV</v>
          </cell>
          <cell r="E402">
            <v>34</v>
          </cell>
          <cell r="F402" t="str">
            <v>1°</v>
          </cell>
        </row>
        <row r="403">
          <cell r="A403">
            <v>1062</v>
          </cell>
          <cell r="B403" t="str">
            <v>DE WREEDE Marc</v>
          </cell>
          <cell r="C403" t="str">
            <v>KGV</v>
          </cell>
          <cell r="E403">
            <v>15</v>
          </cell>
          <cell r="F403" t="str">
            <v>5°</v>
          </cell>
        </row>
        <row r="404">
          <cell r="A404">
            <v>9533</v>
          </cell>
          <cell r="B404" t="str">
            <v>WUYTACK Gunther</v>
          </cell>
          <cell r="C404" t="str">
            <v>KGV</v>
          </cell>
          <cell r="D404" t="str">
            <v>NS</v>
          </cell>
          <cell r="F404" t="b">
            <v>0</v>
          </cell>
        </row>
        <row r="405">
          <cell r="F405" t="b">
            <v>0</v>
          </cell>
        </row>
        <row r="406">
          <cell r="A406">
            <v>4945</v>
          </cell>
          <cell r="B406" t="str">
            <v>BUYLE Hubert</v>
          </cell>
          <cell r="C406" t="str">
            <v>QU</v>
          </cell>
          <cell r="E406">
            <v>18</v>
          </cell>
          <cell r="F406" t="str">
            <v>4°</v>
          </cell>
        </row>
        <row r="407">
          <cell r="A407">
            <v>4964</v>
          </cell>
          <cell r="B407" t="str">
            <v>RAEMDONCK Honoré</v>
          </cell>
          <cell r="C407" t="str">
            <v>QU</v>
          </cell>
          <cell r="E407">
            <v>42</v>
          </cell>
          <cell r="F407" t="str">
            <v>exc</v>
          </cell>
        </row>
        <row r="408">
          <cell r="A408">
            <v>4977</v>
          </cell>
          <cell r="B408" t="str">
            <v>VLERICK Dirk</v>
          </cell>
          <cell r="C408" t="str">
            <v>QU</v>
          </cell>
          <cell r="E408">
            <v>42</v>
          </cell>
          <cell r="F408" t="str">
            <v>exc</v>
          </cell>
        </row>
        <row r="409">
          <cell r="A409">
            <v>6219</v>
          </cell>
          <cell r="B409" t="str">
            <v>RAEMDONCK Tommy</v>
          </cell>
          <cell r="C409" t="str">
            <v>QU</v>
          </cell>
          <cell r="E409">
            <v>42</v>
          </cell>
          <cell r="F409" t="str">
            <v>exc</v>
          </cell>
        </row>
        <row r="410">
          <cell r="A410">
            <v>7530</v>
          </cell>
          <cell r="B410" t="str">
            <v>VLERICK Mathieu</v>
          </cell>
          <cell r="C410" t="str">
            <v>QU</v>
          </cell>
          <cell r="E410">
            <v>60</v>
          </cell>
          <cell r="F410" t="str">
            <v>ere</v>
          </cell>
        </row>
        <row r="411">
          <cell r="A411">
            <v>8682</v>
          </cell>
          <cell r="B411" t="str">
            <v>TEMPELS André</v>
          </cell>
          <cell r="C411" t="str">
            <v>QU</v>
          </cell>
          <cell r="E411">
            <v>22</v>
          </cell>
          <cell r="F411" t="str">
            <v>3°</v>
          </cell>
        </row>
        <row r="412">
          <cell r="A412">
            <v>9278</v>
          </cell>
          <cell r="B412" t="str">
            <v>BOONE Koen</v>
          </cell>
          <cell r="C412" t="str">
            <v>QU</v>
          </cell>
          <cell r="E412">
            <v>27</v>
          </cell>
          <cell r="F412" t="str">
            <v>2°</v>
          </cell>
        </row>
        <row r="413">
          <cell r="A413">
            <v>4412</v>
          </cell>
          <cell r="B413" t="str">
            <v>VAN KERCKHOVE Freddy</v>
          </cell>
          <cell r="C413" t="str">
            <v>QU</v>
          </cell>
          <cell r="E413">
            <v>34</v>
          </cell>
          <cell r="F413" t="str">
            <v>1°</v>
          </cell>
        </row>
        <row r="414">
          <cell r="A414">
            <v>9147</v>
          </cell>
          <cell r="B414" t="str">
            <v>BOCKLANDT Martin</v>
          </cell>
          <cell r="C414" t="str">
            <v>QU</v>
          </cell>
          <cell r="E414">
            <v>18</v>
          </cell>
          <cell r="F414" t="str">
            <v>4°</v>
          </cell>
        </row>
        <row r="415">
          <cell r="A415">
            <v>1329</v>
          </cell>
          <cell r="B415" t="str">
            <v>COENEN Philip</v>
          </cell>
          <cell r="C415" t="str">
            <v>QU</v>
          </cell>
          <cell r="E415">
            <v>42</v>
          </cell>
          <cell r="F415" t="str">
            <v>exc</v>
          </cell>
        </row>
        <row r="416">
          <cell r="A416">
            <v>4282</v>
          </cell>
          <cell r="B416" t="str">
            <v>DE BACKER Peter</v>
          </cell>
          <cell r="C416" t="str">
            <v>QU</v>
          </cell>
          <cell r="E416">
            <v>60</v>
          </cell>
          <cell r="F416" t="str">
            <v>ere</v>
          </cell>
        </row>
        <row r="417">
          <cell r="A417">
            <v>4363</v>
          </cell>
          <cell r="B417" t="str">
            <v>PRIEUS Andy</v>
          </cell>
          <cell r="C417" t="str">
            <v>QU</v>
          </cell>
          <cell r="E417">
            <v>34</v>
          </cell>
          <cell r="F417" t="str">
            <v>1°</v>
          </cell>
        </row>
        <row r="418">
          <cell r="A418">
            <v>9445</v>
          </cell>
          <cell r="B418" t="str">
            <v>DE PAEPE Dirk</v>
          </cell>
          <cell r="C418" t="str">
            <v>QU</v>
          </cell>
          <cell r="E418">
            <v>18</v>
          </cell>
          <cell r="F418" t="str">
            <v>4°</v>
          </cell>
        </row>
        <row r="419">
          <cell r="A419">
            <v>9508</v>
          </cell>
          <cell r="B419" t="str">
            <v>HEYMAN David</v>
          </cell>
          <cell r="C419" t="str">
            <v>QU</v>
          </cell>
          <cell r="E419">
            <v>27</v>
          </cell>
          <cell r="F419" t="str">
            <v>2°</v>
          </cell>
        </row>
        <row r="420">
          <cell r="A420">
            <v>9536</v>
          </cell>
          <cell r="B420" t="str">
            <v>BOONE Leo</v>
          </cell>
          <cell r="C420" t="str">
            <v>QU</v>
          </cell>
          <cell r="D420" t="str">
            <v>NS</v>
          </cell>
          <cell r="E420">
            <v>22</v>
          </cell>
          <cell r="F420" t="str">
            <v>3°</v>
          </cell>
        </row>
        <row r="421">
          <cell r="A421">
            <v>4948</v>
          </cell>
          <cell r="B421" t="str">
            <v>DE BELEYR Gilbert</v>
          </cell>
          <cell r="C421" t="str">
            <v>QU</v>
          </cell>
          <cell r="E421">
            <v>18</v>
          </cell>
          <cell r="F421" t="str">
            <v>4°</v>
          </cell>
        </row>
        <row r="422">
          <cell r="A422">
            <v>3439</v>
          </cell>
          <cell r="B422" t="str">
            <v>JORISSEN Jeffrey</v>
          </cell>
          <cell r="C422" t="str">
            <v>QU</v>
          </cell>
          <cell r="E422" t="str">
            <v>60 NS</v>
          </cell>
          <cell r="F422" t="b">
            <v>0</v>
          </cell>
        </row>
        <row r="423">
          <cell r="F423" t="b">
            <v>0</v>
          </cell>
        </row>
        <row r="424">
          <cell r="A424">
            <v>4854</v>
          </cell>
          <cell r="B424" t="str">
            <v>ROSIER Peter</v>
          </cell>
          <cell r="C424" t="str">
            <v>BCSK</v>
          </cell>
          <cell r="E424">
            <v>22</v>
          </cell>
          <cell r="F424" t="str">
            <v>3°</v>
          </cell>
        </row>
        <row r="425">
          <cell r="A425">
            <v>4895</v>
          </cell>
          <cell r="B425" t="str">
            <v>DE BLOCK Omer</v>
          </cell>
          <cell r="C425" t="str">
            <v>BCSK</v>
          </cell>
          <cell r="F425" t="b">
            <v>0</v>
          </cell>
        </row>
        <row r="426">
          <cell r="A426">
            <v>6488</v>
          </cell>
          <cell r="B426" t="str">
            <v>DE WITTE Franky</v>
          </cell>
          <cell r="C426" t="str">
            <v>BCSK</v>
          </cell>
          <cell r="E426">
            <v>18</v>
          </cell>
          <cell r="F426" t="str">
            <v>4°</v>
          </cell>
        </row>
        <row r="427">
          <cell r="A427">
            <v>6489</v>
          </cell>
          <cell r="B427" t="str">
            <v>DE WITTE Jeffrey</v>
          </cell>
          <cell r="C427" t="str">
            <v>BCSK</v>
          </cell>
          <cell r="E427">
            <v>42</v>
          </cell>
          <cell r="F427" t="str">
            <v>exc</v>
          </cell>
        </row>
        <row r="428">
          <cell r="A428">
            <v>7812</v>
          </cell>
          <cell r="B428" t="str">
            <v>BOERJAN Pierre</v>
          </cell>
          <cell r="C428" t="str">
            <v>BCSK</v>
          </cell>
          <cell r="E428">
            <v>22</v>
          </cell>
          <cell r="F428" t="str">
            <v>3°</v>
          </cell>
        </row>
        <row r="429">
          <cell r="A429">
            <v>8674</v>
          </cell>
          <cell r="B429" t="str">
            <v>VAN LEUVENHAGE Dylan</v>
          </cell>
          <cell r="C429" t="str">
            <v>BCSK</v>
          </cell>
          <cell r="E429">
            <v>34</v>
          </cell>
          <cell r="F429" t="str">
            <v>1°</v>
          </cell>
        </row>
        <row r="430">
          <cell r="A430">
            <v>8900</v>
          </cell>
          <cell r="B430" t="str">
            <v>JANSSENS Dirk</v>
          </cell>
          <cell r="C430" t="str">
            <v>BCSK</v>
          </cell>
          <cell r="E430">
            <v>18</v>
          </cell>
          <cell r="F430" t="str">
            <v>4°</v>
          </cell>
        </row>
        <row r="431">
          <cell r="A431">
            <v>1294</v>
          </cell>
          <cell r="B431" t="str">
            <v>BACKMAN Werner</v>
          </cell>
          <cell r="C431" t="str">
            <v>BCSK</v>
          </cell>
          <cell r="E431">
            <v>34</v>
          </cell>
          <cell r="F431" t="str">
            <v>1°</v>
          </cell>
        </row>
        <row r="432">
          <cell r="A432">
            <v>8133</v>
          </cell>
          <cell r="B432" t="str">
            <v>VAN CRAENENBROECK Theo</v>
          </cell>
          <cell r="C432" t="str">
            <v>BCSK</v>
          </cell>
          <cell r="F432" t="b">
            <v>0</v>
          </cell>
        </row>
        <row r="433">
          <cell r="A433">
            <v>4853</v>
          </cell>
          <cell r="B433" t="str">
            <v>NOPPE Robert</v>
          </cell>
          <cell r="C433" t="str">
            <v>BCSK</v>
          </cell>
          <cell r="E433">
            <v>27</v>
          </cell>
          <cell r="F433" t="str">
            <v>2°</v>
          </cell>
        </row>
        <row r="434">
          <cell r="A434" t="str">
            <v>6784B</v>
          </cell>
          <cell r="B434" t="str">
            <v>VAN BIESEN Tom</v>
          </cell>
          <cell r="C434" t="str">
            <v>BCSK</v>
          </cell>
          <cell r="E434">
            <v>27</v>
          </cell>
          <cell r="F434" t="str">
            <v>2°</v>
          </cell>
        </row>
        <row r="435">
          <cell r="A435">
            <v>9441</v>
          </cell>
          <cell r="B435" t="str">
            <v>ROSIER Nick</v>
          </cell>
          <cell r="C435" t="str">
            <v>BCSK</v>
          </cell>
          <cell r="E435">
            <v>18</v>
          </cell>
          <cell r="F435" t="str">
            <v>4°</v>
          </cell>
        </row>
        <row r="436">
          <cell r="A436">
            <v>9442</v>
          </cell>
          <cell r="B436" t="str">
            <v>VERGULT François</v>
          </cell>
          <cell r="C436" t="str">
            <v>BCSK</v>
          </cell>
          <cell r="E436">
            <v>18</v>
          </cell>
          <cell r="F436" t="str">
            <v>4°</v>
          </cell>
        </row>
        <row r="437">
          <cell r="A437">
            <v>4937</v>
          </cell>
          <cell r="B437" t="str">
            <v>LEEMANS Willy</v>
          </cell>
          <cell r="C437" t="str">
            <v>BCSK</v>
          </cell>
          <cell r="E437">
            <v>22</v>
          </cell>
          <cell r="F437" t="str">
            <v>3°</v>
          </cell>
        </row>
        <row r="438">
          <cell r="A438">
            <v>9276</v>
          </cell>
          <cell r="B438" t="str">
            <v>DE KORT Marc</v>
          </cell>
          <cell r="C438" t="str">
            <v>BCSK</v>
          </cell>
          <cell r="E438">
            <v>18</v>
          </cell>
          <cell r="F438" t="str">
            <v>4°</v>
          </cell>
        </row>
        <row r="439">
          <cell r="A439">
            <v>4894</v>
          </cell>
          <cell r="B439" t="str">
            <v>DAELMAN Walther</v>
          </cell>
          <cell r="C439" t="str">
            <v>BCSK</v>
          </cell>
          <cell r="E439">
            <v>27</v>
          </cell>
          <cell r="F439" t="str">
            <v>2°</v>
          </cell>
        </row>
        <row r="440">
          <cell r="A440">
            <v>8507</v>
          </cell>
          <cell r="B440" t="str">
            <v>TROONBEECKX Willy</v>
          </cell>
          <cell r="C440" t="str">
            <v>BCSK</v>
          </cell>
          <cell r="E440">
            <v>42</v>
          </cell>
          <cell r="F440" t="str">
            <v>exc</v>
          </cell>
        </row>
        <row r="441">
          <cell r="A441">
            <v>8717</v>
          </cell>
          <cell r="B441" t="str">
            <v>VAN DEN EEDEN Kurt</v>
          </cell>
          <cell r="C441" t="str">
            <v>BCSK</v>
          </cell>
          <cell r="F441" t="b">
            <v>0</v>
          </cell>
        </row>
        <row r="442">
          <cell r="A442" t="str">
            <v>6712B</v>
          </cell>
          <cell r="B442" t="str">
            <v>SEGERS Didier</v>
          </cell>
          <cell r="C442" t="str">
            <v>BCSK</v>
          </cell>
          <cell r="E442">
            <v>27</v>
          </cell>
          <cell r="F442" t="str">
            <v>2°</v>
          </cell>
        </row>
        <row r="443">
          <cell r="A443" t="str">
            <v>6117B</v>
          </cell>
          <cell r="B443" t="str">
            <v>VAN VOSSELEN Christoph</v>
          </cell>
          <cell r="C443" t="str">
            <v>BCSK</v>
          </cell>
          <cell r="E443">
            <v>42</v>
          </cell>
          <cell r="F443" t="str">
            <v>exc</v>
          </cell>
        </row>
        <row r="444">
          <cell r="F444" t="b">
            <v>0</v>
          </cell>
        </row>
        <row r="445">
          <cell r="A445">
            <v>1063</v>
          </cell>
          <cell r="B445" t="str">
            <v>BERTOLOTTI  BEATRICE</v>
          </cell>
          <cell r="C445" t="str">
            <v>WM</v>
          </cell>
          <cell r="E445">
            <v>15</v>
          </cell>
          <cell r="F445" t="str">
            <v>5°</v>
          </cell>
        </row>
        <row r="446">
          <cell r="A446">
            <v>5486</v>
          </cell>
          <cell r="B446" t="str">
            <v>BROEDERS ADRIANUS</v>
          </cell>
          <cell r="C446" t="str">
            <v>WM</v>
          </cell>
          <cell r="E446">
            <v>50</v>
          </cell>
          <cell r="F446" t="str">
            <v>hfd</v>
          </cell>
        </row>
        <row r="447">
          <cell r="A447">
            <v>7551</v>
          </cell>
          <cell r="B447" t="str">
            <v>CLAESSENS WALTER</v>
          </cell>
          <cell r="C447" t="str">
            <v>WM</v>
          </cell>
          <cell r="E447">
            <v>34</v>
          </cell>
          <cell r="F447" t="str">
            <v>1°</v>
          </cell>
        </row>
        <row r="448">
          <cell r="A448">
            <v>8939</v>
          </cell>
          <cell r="B448" t="str">
            <v>CORNIL PASCAL</v>
          </cell>
          <cell r="C448" t="str">
            <v>WM</v>
          </cell>
          <cell r="E448">
            <v>34</v>
          </cell>
          <cell r="F448" t="str">
            <v>1°</v>
          </cell>
        </row>
        <row r="449">
          <cell r="A449">
            <v>1188</v>
          </cell>
          <cell r="B449" t="str">
            <v>DE CLEEN JOERI</v>
          </cell>
          <cell r="C449" t="str">
            <v>WM</v>
          </cell>
          <cell r="E449">
            <v>27</v>
          </cell>
          <cell r="F449" t="str">
            <v>2°</v>
          </cell>
        </row>
        <row r="450">
          <cell r="A450">
            <v>1189</v>
          </cell>
          <cell r="B450" t="str">
            <v>DE CLEEN SYLVAIN</v>
          </cell>
          <cell r="C450" t="str">
            <v>WM</v>
          </cell>
          <cell r="E450">
            <v>50</v>
          </cell>
          <cell r="F450" t="str">
            <v>hfd</v>
          </cell>
        </row>
        <row r="451">
          <cell r="A451">
            <v>1193</v>
          </cell>
          <cell r="B451" t="str">
            <v>DE SCHEPPER PATRICK</v>
          </cell>
          <cell r="C451" t="str">
            <v>WM</v>
          </cell>
          <cell r="E451">
            <v>34</v>
          </cell>
          <cell r="F451" t="str">
            <v>1°</v>
          </cell>
        </row>
        <row r="452">
          <cell r="A452">
            <v>8077</v>
          </cell>
          <cell r="B452" t="str">
            <v>DE WOLF ALFONS</v>
          </cell>
          <cell r="C452" t="str">
            <v>WM</v>
          </cell>
          <cell r="E452">
            <v>27</v>
          </cell>
          <cell r="F452" t="str">
            <v>2°</v>
          </cell>
        </row>
        <row r="453">
          <cell r="A453">
            <v>4666</v>
          </cell>
          <cell r="B453" t="str">
            <v>DECONINCK FRANKY</v>
          </cell>
          <cell r="C453" t="str">
            <v>WM</v>
          </cell>
          <cell r="E453">
            <v>27</v>
          </cell>
          <cell r="F453" t="str">
            <v>2°</v>
          </cell>
        </row>
        <row r="454">
          <cell r="A454">
            <v>1195</v>
          </cell>
          <cell r="B454" t="str">
            <v>DELVAUX BENONI</v>
          </cell>
          <cell r="C454" t="str">
            <v>WM</v>
          </cell>
          <cell r="E454">
            <v>42</v>
          </cell>
          <cell r="F454" t="str">
            <v>exc</v>
          </cell>
        </row>
        <row r="455">
          <cell r="A455">
            <v>2215</v>
          </cell>
          <cell r="B455" t="str">
            <v>FORTON FRANCIS</v>
          </cell>
          <cell r="C455" t="str">
            <v>WM</v>
          </cell>
          <cell r="E455">
            <v>60</v>
          </cell>
          <cell r="F455" t="str">
            <v>ere</v>
          </cell>
        </row>
        <row r="456">
          <cell r="A456">
            <v>8026</v>
          </cell>
          <cell r="B456" t="str">
            <v>HOFMAN Glen</v>
          </cell>
          <cell r="C456" t="str">
            <v>WM</v>
          </cell>
          <cell r="E456">
            <v>60</v>
          </cell>
          <cell r="F456" t="str">
            <v>ere</v>
          </cell>
        </row>
        <row r="457">
          <cell r="A457">
            <v>1004</v>
          </cell>
          <cell r="B457" t="str">
            <v>HOSTENS STEFAAN</v>
          </cell>
          <cell r="C457" t="str">
            <v>WM</v>
          </cell>
          <cell r="E457">
            <v>42</v>
          </cell>
          <cell r="F457" t="str">
            <v>exc</v>
          </cell>
        </row>
        <row r="458">
          <cell r="A458">
            <v>5430</v>
          </cell>
          <cell r="B458" t="str">
            <v>MUYLAERT DIRK</v>
          </cell>
          <cell r="C458" t="str">
            <v>WM</v>
          </cell>
          <cell r="E458">
            <v>42</v>
          </cell>
          <cell r="F458" t="str">
            <v>exc</v>
          </cell>
        </row>
        <row r="459">
          <cell r="A459">
            <v>1005</v>
          </cell>
          <cell r="B459" t="str">
            <v>PEETERS LEO</v>
          </cell>
          <cell r="C459" t="str">
            <v>WM</v>
          </cell>
          <cell r="E459">
            <v>34</v>
          </cell>
          <cell r="F459" t="str">
            <v>1°</v>
          </cell>
        </row>
        <row r="460">
          <cell r="A460">
            <v>4405</v>
          </cell>
          <cell r="B460" t="str">
            <v>SCHIETTECATTE YVES</v>
          </cell>
          <cell r="C460" t="str">
            <v>WM</v>
          </cell>
          <cell r="E460">
            <v>50</v>
          </cell>
          <cell r="F460" t="str">
            <v>hfd</v>
          </cell>
        </row>
        <row r="461">
          <cell r="A461">
            <v>2192</v>
          </cell>
          <cell r="B461" t="str">
            <v>STERCKVAL MICHEL</v>
          </cell>
          <cell r="C461" t="str">
            <v>WM</v>
          </cell>
          <cell r="E461">
            <v>42</v>
          </cell>
          <cell r="F461" t="str">
            <v>exc</v>
          </cell>
        </row>
        <row r="462">
          <cell r="A462">
            <v>1168</v>
          </cell>
          <cell r="B462" t="str">
            <v>VAN BAREL FERDINAND</v>
          </cell>
          <cell r="C462" t="str">
            <v>WM</v>
          </cell>
          <cell r="E462">
            <v>42</v>
          </cell>
          <cell r="F462" t="str">
            <v>exc</v>
          </cell>
        </row>
        <row r="463">
          <cell r="A463">
            <v>5727</v>
          </cell>
          <cell r="B463" t="str">
            <v>VAN GOETHEM BENNY</v>
          </cell>
          <cell r="C463" t="str">
            <v>WM</v>
          </cell>
          <cell r="E463">
            <v>27</v>
          </cell>
          <cell r="F463" t="str">
            <v>2°</v>
          </cell>
        </row>
        <row r="464">
          <cell r="A464">
            <v>4841</v>
          </cell>
          <cell r="B464" t="str">
            <v>VERPLANCKE Jean-Paul</v>
          </cell>
          <cell r="C464" t="str">
            <v>WM</v>
          </cell>
          <cell r="E464">
            <v>34</v>
          </cell>
          <cell r="F464" t="str">
            <v>1°</v>
          </cell>
        </row>
        <row r="465">
          <cell r="A465">
            <v>4842</v>
          </cell>
          <cell r="B465" t="str">
            <v>WAUTERS TOM</v>
          </cell>
          <cell r="C465" t="str">
            <v>WM</v>
          </cell>
          <cell r="E465">
            <v>22</v>
          </cell>
          <cell r="F465" t="str">
            <v>3°</v>
          </cell>
        </row>
        <row r="466">
          <cell r="A466">
            <v>2206</v>
          </cell>
          <cell r="B466" t="str">
            <v>WEEREMEMANS DIRK</v>
          </cell>
          <cell r="C466" t="str">
            <v>WM</v>
          </cell>
          <cell r="E466">
            <v>50</v>
          </cell>
          <cell r="F466" t="str">
            <v>hfd</v>
          </cell>
        </row>
        <row r="467">
          <cell r="F467" t="b">
            <v>0</v>
          </cell>
        </row>
        <row r="468">
          <cell r="A468">
            <v>4907</v>
          </cell>
          <cell r="B468" t="str">
            <v>CORNELISSEN Pierre</v>
          </cell>
          <cell r="C468" t="str">
            <v>K.SNBA</v>
          </cell>
          <cell r="E468">
            <v>34</v>
          </cell>
          <cell r="F468" t="str">
            <v>1°</v>
          </cell>
        </row>
        <row r="469">
          <cell r="A469">
            <v>4909</v>
          </cell>
          <cell r="B469" t="str">
            <v>DE BOES Rudy</v>
          </cell>
          <cell r="C469" t="str">
            <v>K.SNBA</v>
          </cell>
          <cell r="E469">
            <v>34</v>
          </cell>
          <cell r="F469" t="str">
            <v>1°</v>
          </cell>
        </row>
        <row r="470">
          <cell r="A470">
            <v>4913</v>
          </cell>
          <cell r="B470" t="str">
            <v>DE RUYTE Yvan</v>
          </cell>
          <cell r="C470" t="str">
            <v>K.SNBA</v>
          </cell>
          <cell r="E470">
            <v>18</v>
          </cell>
          <cell r="F470" t="str">
            <v>4°</v>
          </cell>
        </row>
        <row r="471">
          <cell r="A471">
            <v>4916</v>
          </cell>
          <cell r="B471" t="str">
            <v>DE WITTE William</v>
          </cell>
          <cell r="C471" t="str">
            <v>K.SNBA</v>
          </cell>
          <cell r="E471">
            <v>27</v>
          </cell>
          <cell r="F471" t="str">
            <v>2°</v>
          </cell>
        </row>
        <row r="472">
          <cell r="A472">
            <v>4922</v>
          </cell>
          <cell r="B472" t="str">
            <v>LAUREYS Wilfried</v>
          </cell>
          <cell r="C472" t="str">
            <v>K.SNBA</v>
          </cell>
          <cell r="E472">
            <v>18</v>
          </cell>
          <cell r="F472" t="str">
            <v>4°</v>
          </cell>
        </row>
        <row r="473">
          <cell r="A473">
            <v>6151</v>
          </cell>
          <cell r="B473" t="str">
            <v>VAN OVERSCHELDE Bonny</v>
          </cell>
          <cell r="C473" t="str">
            <v>K.SNBA</v>
          </cell>
          <cell r="E473">
            <v>34</v>
          </cell>
          <cell r="F473" t="str">
            <v>1°</v>
          </cell>
        </row>
        <row r="474">
          <cell r="A474">
            <v>6743</v>
          </cell>
          <cell r="B474" t="str">
            <v>DE RUYTE Tom</v>
          </cell>
          <cell r="C474" t="str">
            <v>K.SNBA</v>
          </cell>
          <cell r="E474">
            <v>42</v>
          </cell>
          <cell r="F474" t="str">
            <v>exc</v>
          </cell>
        </row>
        <row r="475">
          <cell r="A475">
            <v>7562</v>
          </cell>
          <cell r="B475" t="str">
            <v>THUY Marc</v>
          </cell>
          <cell r="C475" t="str">
            <v>K.SNBA</v>
          </cell>
          <cell r="E475">
            <v>27</v>
          </cell>
          <cell r="F475" t="str">
            <v>2°</v>
          </cell>
        </row>
        <row r="476">
          <cell r="A476">
            <v>7923</v>
          </cell>
          <cell r="B476" t="str">
            <v>VAN DEN BERGHE Roland</v>
          </cell>
          <cell r="C476" t="str">
            <v>K.SNBA</v>
          </cell>
          <cell r="E476">
            <v>27</v>
          </cell>
          <cell r="F476" t="str">
            <v>2°</v>
          </cell>
        </row>
        <row r="477">
          <cell r="A477">
            <v>8414</v>
          </cell>
          <cell r="B477" t="str">
            <v>MAES Lucien</v>
          </cell>
          <cell r="C477" t="str">
            <v>K.SNBA</v>
          </cell>
          <cell r="E477">
            <v>22</v>
          </cell>
          <cell r="F477" t="str">
            <v>3°</v>
          </cell>
        </row>
        <row r="478">
          <cell r="A478">
            <v>8681</v>
          </cell>
          <cell r="B478" t="str">
            <v>VAN LEEUWEN A.E.M</v>
          </cell>
          <cell r="C478" t="str">
            <v>K.SNBA</v>
          </cell>
          <cell r="E478">
            <v>22</v>
          </cell>
          <cell r="F478" t="str">
            <v>3°</v>
          </cell>
        </row>
        <row r="479">
          <cell r="A479">
            <v>8902</v>
          </cell>
          <cell r="B479" t="str">
            <v>SUY Luc</v>
          </cell>
          <cell r="C479" t="str">
            <v>K.SNBA</v>
          </cell>
          <cell r="E479">
            <v>18</v>
          </cell>
          <cell r="F479" t="str">
            <v>4°</v>
          </cell>
        </row>
        <row r="480">
          <cell r="A480">
            <v>8903</v>
          </cell>
          <cell r="B480" t="str">
            <v>NEYTS Pierre</v>
          </cell>
          <cell r="C480" t="str">
            <v>K.SNBA</v>
          </cell>
          <cell r="E480">
            <v>22</v>
          </cell>
          <cell r="F480" t="str">
            <v>3°</v>
          </cell>
        </row>
        <row r="481">
          <cell r="A481">
            <v>4952</v>
          </cell>
          <cell r="B481" t="str">
            <v>DE SAEGER Dany</v>
          </cell>
          <cell r="C481" t="str">
            <v>K.SNBA</v>
          </cell>
          <cell r="E481">
            <v>34</v>
          </cell>
          <cell r="F481" t="str">
            <v>1°</v>
          </cell>
        </row>
        <row r="482">
          <cell r="A482">
            <v>9083</v>
          </cell>
          <cell r="B482" t="str">
            <v>VAN DEN BERGHE André</v>
          </cell>
          <cell r="C482" t="str">
            <v>K.SNBA</v>
          </cell>
          <cell r="E482">
            <v>27</v>
          </cell>
          <cell r="F482" t="str">
            <v>2°</v>
          </cell>
        </row>
        <row r="483">
          <cell r="A483">
            <v>6122</v>
          </cell>
          <cell r="B483" t="str">
            <v>DE MAEYER Joris</v>
          </cell>
          <cell r="C483" t="str">
            <v>K.SNBA</v>
          </cell>
          <cell r="E483">
            <v>22</v>
          </cell>
          <cell r="F483" t="str">
            <v>3°</v>
          </cell>
        </row>
        <row r="484">
          <cell r="A484">
            <v>4920</v>
          </cell>
          <cell r="B484" t="str">
            <v>HEERWEGH Robert</v>
          </cell>
          <cell r="C484" t="str">
            <v>K.SNBA</v>
          </cell>
          <cell r="E484">
            <v>22</v>
          </cell>
          <cell r="F484" t="str">
            <v>3°</v>
          </cell>
        </row>
        <row r="485">
          <cell r="A485" t="str">
            <v>NS8481</v>
          </cell>
          <cell r="B485" t="str">
            <v>VAVOURAIKIS  Emmanouil</v>
          </cell>
          <cell r="C485" t="str">
            <v>K.SNBA</v>
          </cell>
          <cell r="F485" t="b">
            <v>0</v>
          </cell>
        </row>
        <row r="486">
          <cell r="A486">
            <v>9277</v>
          </cell>
          <cell r="B486" t="str">
            <v>BOLLAERT GUIDO</v>
          </cell>
          <cell r="C486" t="str">
            <v>K.SNBA</v>
          </cell>
          <cell r="D486" t="str">
            <v>NS</v>
          </cell>
          <cell r="F486" t="b">
            <v>0</v>
          </cell>
        </row>
        <row r="487">
          <cell r="A487">
            <v>7704</v>
          </cell>
          <cell r="B487" t="str">
            <v>HEERWEGH ERIK</v>
          </cell>
          <cell r="C487" t="str">
            <v>K.SNBA</v>
          </cell>
          <cell r="D487" t="str">
            <v>NS</v>
          </cell>
          <cell r="E487">
            <v>15</v>
          </cell>
          <cell r="F487" t="str">
            <v>5°</v>
          </cell>
        </row>
        <row r="488">
          <cell r="A488">
            <v>4859</v>
          </cell>
          <cell r="B488" t="str">
            <v>CHRISTIAENS Johan</v>
          </cell>
          <cell r="C488" t="str">
            <v>K.SNBA</v>
          </cell>
          <cell r="F488" t="b">
            <v>0</v>
          </cell>
        </row>
        <row r="489">
          <cell r="A489">
            <v>8149</v>
          </cell>
          <cell r="B489" t="str">
            <v>D'HONDT Roland</v>
          </cell>
          <cell r="C489" t="str">
            <v>K.SNBA</v>
          </cell>
          <cell r="F489" t="b">
            <v>0</v>
          </cell>
        </row>
        <row r="490">
          <cell r="A490">
            <v>4950</v>
          </cell>
          <cell r="B490" t="str">
            <v>DE CONINCK Achille</v>
          </cell>
          <cell r="C490" t="str">
            <v>K.SNBA</v>
          </cell>
          <cell r="E490">
            <v>27</v>
          </cell>
          <cell r="F490" t="str">
            <v>2°</v>
          </cell>
        </row>
        <row r="491">
          <cell r="A491">
            <v>1067</v>
          </cell>
          <cell r="B491" t="str">
            <v>MAES Bart</v>
          </cell>
          <cell r="C491" t="str">
            <v>K.SNBA</v>
          </cell>
          <cell r="E491">
            <v>22</v>
          </cell>
          <cell r="F491" t="str">
            <v>3°</v>
          </cell>
        </row>
        <row r="493">
          <cell r="A493">
            <v>7461</v>
          </cell>
          <cell r="B493" t="str">
            <v>GRIMON Johan</v>
          </cell>
          <cell r="C493" t="str">
            <v>POCET</v>
          </cell>
          <cell r="E493">
            <v>34</v>
          </cell>
          <cell r="F493" t="str">
            <v>1°</v>
          </cell>
        </row>
        <row r="494">
          <cell r="A494" t="str">
            <v>NS</v>
          </cell>
          <cell r="B494" t="str">
            <v>VANHONACKER Dominique</v>
          </cell>
          <cell r="C494" t="str">
            <v>POCET</v>
          </cell>
          <cell r="F494" t="b">
            <v>0</v>
          </cell>
        </row>
        <row r="495">
          <cell r="A495">
            <v>7046</v>
          </cell>
          <cell r="B495" t="str">
            <v>DEGRAEVE Peter</v>
          </cell>
          <cell r="C495" t="str">
            <v>POCET</v>
          </cell>
          <cell r="F495" t="b">
            <v>0</v>
          </cell>
        </row>
        <row r="496">
          <cell r="A496">
            <v>9071</v>
          </cell>
          <cell r="B496" t="str">
            <v>VANDOMMELE Johan</v>
          </cell>
          <cell r="C496" t="str">
            <v>POCET</v>
          </cell>
          <cell r="F496" t="b">
            <v>0</v>
          </cell>
        </row>
        <row r="497">
          <cell r="F497" t="b">
            <v>0</v>
          </cell>
        </row>
        <row r="498">
          <cell r="A498">
            <v>8689</v>
          </cell>
          <cell r="B498" t="str">
            <v>DEWAELE Eddy</v>
          </cell>
          <cell r="C498" t="str">
            <v>CBC-DLS</v>
          </cell>
          <cell r="F498" t="b">
            <v>0</v>
          </cell>
        </row>
        <row r="499">
          <cell r="A499">
            <v>8690</v>
          </cell>
          <cell r="B499" t="str">
            <v>JOYE Rik</v>
          </cell>
          <cell r="C499" t="str">
            <v>CBC-DLS</v>
          </cell>
          <cell r="F499" t="b">
            <v>0</v>
          </cell>
        </row>
        <row r="500">
          <cell r="A500">
            <v>8704</v>
          </cell>
          <cell r="B500" t="str">
            <v>CALLENS Filip</v>
          </cell>
          <cell r="C500" t="str">
            <v>CBC-DLS</v>
          </cell>
          <cell r="E500">
            <v>18</v>
          </cell>
          <cell r="F500" t="str">
            <v>4°</v>
          </cell>
        </row>
        <row r="501">
          <cell r="A501">
            <v>4763</v>
          </cell>
          <cell r="B501" t="str">
            <v>CASTELEYN Rik</v>
          </cell>
          <cell r="C501" t="str">
            <v>CBC-DLS</v>
          </cell>
          <cell r="E501">
            <v>27</v>
          </cell>
          <cell r="F501" t="str">
            <v>2°</v>
          </cell>
        </row>
        <row r="502">
          <cell r="A502">
            <v>1061</v>
          </cell>
          <cell r="B502" t="str">
            <v>GELDHOF Frank</v>
          </cell>
          <cell r="C502" t="str">
            <v>CBC-DLS</v>
          </cell>
          <cell r="F502" t="b">
            <v>0</v>
          </cell>
        </row>
        <row r="503">
          <cell r="F503" t="b">
            <v>0</v>
          </cell>
        </row>
        <row r="504">
          <cell r="A504">
            <v>4762</v>
          </cell>
          <cell r="B504" t="str">
            <v>CASTELEYN Henk</v>
          </cell>
          <cell r="C504" t="str">
            <v>DOS</v>
          </cell>
          <cell r="E504">
            <v>34</v>
          </cell>
          <cell r="F504" t="str">
            <v>1°</v>
          </cell>
        </row>
        <row r="505">
          <cell r="A505">
            <v>4765</v>
          </cell>
          <cell r="B505" t="str">
            <v>DEBAES Peter</v>
          </cell>
          <cell r="C505" t="str">
            <v>DOS</v>
          </cell>
          <cell r="E505">
            <v>42</v>
          </cell>
          <cell r="F505" t="str">
            <v>exc</v>
          </cell>
        </row>
        <row r="506">
          <cell r="A506">
            <v>4768</v>
          </cell>
          <cell r="B506" t="str">
            <v>DEDIER Georges</v>
          </cell>
          <cell r="C506" t="str">
            <v>DOS</v>
          </cell>
          <cell r="E506">
            <v>27</v>
          </cell>
          <cell r="F506" t="str">
            <v>2°</v>
          </cell>
        </row>
        <row r="507">
          <cell r="A507">
            <v>8156</v>
          </cell>
          <cell r="B507" t="str">
            <v>DETOLLENAERE Jonny</v>
          </cell>
          <cell r="C507" t="str">
            <v>DOS</v>
          </cell>
          <cell r="E507">
            <v>18</v>
          </cell>
          <cell r="F507" t="str">
            <v>4°</v>
          </cell>
        </row>
        <row r="508">
          <cell r="A508">
            <v>4776</v>
          </cell>
          <cell r="B508" t="str">
            <v>HOUTHAEVE Jean-Marie</v>
          </cell>
          <cell r="C508" t="str">
            <v>DOS</v>
          </cell>
          <cell r="E508">
            <v>27</v>
          </cell>
          <cell r="F508" t="str">
            <v>2°</v>
          </cell>
        </row>
        <row r="509">
          <cell r="A509">
            <v>4778</v>
          </cell>
          <cell r="B509" t="str">
            <v>LEYN Philippe</v>
          </cell>
          <cell r="C509" t="str">
            <v>DOS</v>
          </cell>
          <cell r="E509">
            <v>34</v>
          </cell>
          <cell r="F509" t="str">
            <v>1°</v>
          </cell>
        </row>
        <row r="510">
          <cell r="A510">
            <v>7697</v>
          </cell>
          <cell r="B510" t="str">
            <v>GHESQUIERE Jozef</v>
          </cell>
          <cell r="C510" t="str">
            <v>DOS</v>
          </cell>
          <cell r="F510" t="b">
            <v>0</v>
          </cell>
        </row>
        <row r="511">
          <cell r="A511">
            <v>8090</v>
          </cell>
          <cell r="B511" t="str">
            <v>VANLAUWE Stephan</v>
          </cell>
          <cell r="C511" t="str">
            <v>DOS</v>
          </cell>
          <cell r="E511">
            <v>27</v>
          </cell>
          <cell r="F511" t="str">
            <v>2°</v>
          </cell>
        </row>
        <row r="512">
          <cell r="A512">
            <v>4693</v>
          </cell>
          <cell r="B512" t="str">
            <v>MOSTREY Peter</v>
          </cell>
          <cell r="C512" t="str">
            <v>DOS</v>
          </cell>
          <cell r="E512">
            <v>42</v>
          </cell>
          <cell r="F512" t="str">
            <v>exc</v>
          </cell>
        </row>
        <row r="513">
          <cell r="A513">
            <v>4733</v>
          </cell>
          <cell r="B513" t="str">
            <v>NUYTTENS Gino</v>
          </cell>
          <cell r="C513" t="str">
            <v>DOS</v>
          </cell>
          <cell r="E513">
            <v>34</v>
          </cell>
          <cell r="F513" t="str">
            <v>1°</v>
          </cell>
        </row>
        <row r="514">
          <cell r="A514">
            <v>6720</v>
          </cell>
          <cell r="B514" t="str">
            <v>WILLE Etienne</v>
          </cell>
          <cell r="C514" t="str">
            <v>DOS</v>
          </cell>
          <cell r="F514" t="b">
            <v>0</v>
          </cell>
        </row>
        <row r="515">
          <cell r="A515">
            <v>4738</v>
          </cell>
          <cell r="B515" t="str">
            <v>VANDENDRIESSCHE Philip</v>
          </cell>
          <cell r="C515" t="str">
            <v>DOS</v>
          </cell>
          <cell r="E515">
            <v>50</v>
          </cell>
          <cell r="F515" t="str">
            <v>hfd</v>
          </cell>
        </row>
        <row r="516">
          <cell r="A516">
            <v>6094</v>
          </cell>
          <cell r="B516" t="str">
            <v>VANACKER Steven</v>
          </cell>
          <cell r="C516" t="str">
            <v>DOS</v>
          </cell>
          <cell r="E516">
            <v>60</v>
          </cell>
          <cell r="F516" t="str">
            <v>ere</v>
          </cell>
        </row>
        <row r="517">
          <cell r="A517">
            <v>9461</v>
          </cell>
          <cell r="B517" t="str">
            <v>RONDELEZ Kenneth</v>
          </cell>
          <cell r="C517" t="str">
            <v>DOS</v>
          </cell>
          <cell r="F517" t="b">
            <v>0</v>
          </cell>
        </row>
        <row r="518">
          <cell r="A518">
            <v>2299</v>
          </cell>
          <cell r="B518" t="str">
            <v>VANTHOURNOUT Michel</v>
          </cell>
          <cell r="C518" t="str">
            <v>DOS</v>
          </cell>
          <cell r="F518" t="b">
            <v>0</v>
          </cell>
        </row>
        <row r="519">
          <cell r="A519">
            <v>1055</v>
          </cell>
          <cell r="B519" t="str">
            <v>BRUWIER Erwin</v>
          </cell>
          <cell r="C519" t="str">
            <v>DOS</v>
          </cell>
          <cell r="F519" t="b">
            <v>0</v>
          </cell>
        </row>
        <row r="520">
          <cell r="A520">
            <v>8705</v>
          </cell>
          <cell r="B520" t="str">
            <v>STEVENS Ilse</v>
          </cell>
          <cell r="C520" t="str">
            <v>DOS</v>
          </cell>
          <cell r="F520" t="b">
            <v>0</v>
          </cell>
        </row>
        <row r="521">
          <cell r="A521">
            <v>4774</v>
          </cell>
          <cell r="B521" t="str">
            <v>DUYCK Peter</v>
          </cell>
          <cell r="C521" t="str">
            <v>DOS</v>
          </cell>
          <cell r="E521">
            <v>34</v>
          </cell>
          <cell r="F521" t="str">
            <v>1°</v>
          </cell>
        </row>
        <row r="522">
          <cell r="A522">
            <v>8697</v>
          </cell>
          <cell r="B522" t="str">
            <v>MELNYTSCHENKO Cédric</v>
          </cell>
          <cell r="C522" t="str">
            <v>DOS</v>
          </cell>
          <cell r="E522">
            <v>50</v>
          </cell>
          <cell r="F522" t="str">
            <v>hfd</v>
          </cell>
        </row>
        <row r="523">
          <cell r="A523">
            <v>4759</v>
          </cell>
          <cell r="B523" t="str">
            <v>WARLOP Luc</v>
          </cell>
          <cell r="C523" t="str">
            <v>DOS</v>
          </cell>
          <cell r="E523">
            <v>15</v>
          </cell>
          <cell r="F523" t="str">
            <v>5°</v>
          </cell>
        </row>
        <row r="524">
          <cell r="A524">
            <v>1060</v>
          </cell>
          <cell r="B524" t="str">
            <v>Wittevrongel Dirk</v>
          </cell>
          <cell r="C524" t="str">
            <v>DOS</v>
          </cell>
          <cell r="E524">
            <v>27</v>
          </cell>
          <cell r="F524" t="str">
            <v>2°</v>
          </cell>
        </row>
        <row r="525">
          <cell r="A525">
            <v>1061</v>
          </cell>
          <cell r="B525" t="str">
            <v>Geldhof Frank</v>
          </cell>
          <cell r="C525" t="str">
            <v>DOS</v>
          </cell>
          <cell r="F525" t="b">
            <v>0</v>
          </cell>
        </row>
        <row r="526">
          <cell r="F526" t="b">
            <v>0</v>
          </cell>
        </row>
        <row r="527">
          <cell r="A527">
            <v>4775</v>
          </cell>
          <cell r="B527" t="str">
            <v>GOETHALS Didier</v>
          </cell>
          <cell r="C527" t="str">
            <v>K.GHOK</v>
          </cell>
          <cell r="E527">
            <v>42</v>
          </cell>
          <cell r="F527" t="str">
            <v>exc</v>
          </cell>
        </row>
        <row r="528">
          <cell r="A528">
            <v>4789</v>
          </cell>
          <cell r="B528" t="str">
            <v>CAPPELLE Herwig</v>
          </cell>
          <cell r="C528" t="str">
            <v>K.GHOK</v>
          </cell>
          <cell r="E528">
            <v>22</v>
          </cell>
          <cell r="F528" t="str">
            <v>3°</v>
          </cell>
        </row>
        <row r="529">
          <cell r="A529">
            <v>4790</v>
          </cell>
          <cell r="B529" t="str">
            <v>DE MOOR Frederik</v>
          </cell>
          <cell r="C529" t="str">
            <v>K.GHOK</v>
          </cell>
          <cell r="E529">
            <v>34</v>
          </cell>
          <cell r="F529" t="str">
            <v>1°</v>
          </cell>
        </row>
        <row r="530">
          <cell r="A530">
            <v>4791</v>
          </cell>
          <cell r="B530" t="str">
            <v>DE MOOR Willy</v>
          </cell>
          <cell r="C530" t="str">
            <v>K.GHOK</v>
          </cell>
          <cell r="E530">
            <v>22</v>
          </cell>
          <cell r="F530" t="str">
            <v>3°</v>
          </cell>
        </row>
        <row r="531">
          <cell r="A531">
            <v>4793</v>
          </cell>
          <cell r="B531" t="str">
            <v>DETAVERNIER Hendrik</v>
          </cell>
          <cell r="C531" t="str">
            <v>K.GHOK</v>
          </cell>
          <cell r="F531" t="b">
            <v>0</v>
          </cell>
        </row>
        <row r="532">
          <cell r="A532">
            <v>7538</v>
          </cell>
          <cell r="B532" t="str">
            <v>WERBROUCK Geert</v>
          </cell>
          <cell r="C532" t="str">
            <v>K.GHOK</v>
          </cell>
          <cell r="E532">
            <v>34</v>
          </cell>
          <cell r="F532" t="str">
            <v>1°</v>
          </cell>
        </row>
        <row r="533">
          <cell r="A533">
            <v>7823</v>
          </cell>
          <cell r="B533" t="str">
            <v>JOYE Robert</v>
          </cell>
          <cell r="C533" t="str">
            <v>K.GHOK</v>
          </cell>
          <cell r="E533">
            <v>27</v>
          </cell>
          <cell r="F533" t="str">
            <v>2°</v>
          </cell>
        </row>
        <row r="534">
          <cell r="A534">
            <v>8513</v>
          </cell>
          <cell r="B534" t="str">
            <v>DECOCK Johan</v>
          </cell>
          <cell r="C534" t="str">
            <v>K.GHOK</v>
          </cell>
          <cell r="F534" t="b">
            <v>0</v>
          </cell>
        </row>
        <row r="535">
          <cell r="A535">
            <v>8702</v>
          </cell>
          <cell r="B535" t="str">
            <v>VAN DE VELDE August</v>
          </cell>
          <cell r="C535" t="str">
            <v>K.GHOK</v>
          </cell>
          <cell r="F535" t="b">
            <v>0</v>
          </cell>
        </row>
        <row r="536">
          <cell r="A536">
            <v>4659</v>
          </cell>
          <cell r="B536" t="str">
            <v>BAS Jacques</v>
          </cell>
          <cell r="C536" t="str">
            <v>K.GHOK</v>
          </cell>
          <cell r="E536">
            <v>42</v>
          </cell>
          <cell r="F536" t="str">
            <v>exc</v>
          </cell>
        </row>
        <row r="537">
          <cell r="A537">
            <v>4656</v>
          </cell>
          <cell r="B537" t="str">
            <v>POLLIE Luc</v>
          </cell>
          <cell r="C537" t="str">
            <v>K.GHOK</v>
          </cell>
          <cell r="E537">
            <v>34</v>
          </cell>
          <cell r="F537" t="str">
            <v>1°</v>
          </cell>
        </row>
        <row r="538">
          <cell r="A538">
            <v>7308</v>
          </cell>
          <cell r="B538" t="str">
            <v>CLAUS Gino</v>
          </cell>
          <cell r="C538" t="str">
            <v>K.GHOK</v>
          </cell>
          <cell r="E538">
            <v>27</v>
          </cell>
          <cell r="F538" t="str">
            <v>2°</v>
          </cell>
        </row>
        <row r="539">
          <cell r="A539">
            <v>3807</v>
          </cell>
          <cell r="B539" t="str">
            <v>VERBRUGGHE Johan</v>
          </cell>
          <cell r="C539" t="str">
            <v>K.GHOK</v>
          </cell>
          <cell r="E539">
            <v>22</v>
          </cell>
          <cell r="F539" t="str">
            <v>3°</v>
          </cell>
        </row>
        <row r="540">
          <cell r="A540">
            <v>9274</v>
          </cell>
          <cell r="B540" t="str">
            <v>VERBRUGGHE Philippe</v>
          </cell>
          <cell r="C540" t="str">
            <v>K.GHOK</v>
          </cell>
          <cell r="E540">
            <v>22</v>
          </cell>
          <cell r="F540" t="str">
            <v>3°</v>
          </cell>
        </row>
        <row r="541">
          <cell r="A541">
            <v>7689</v>
          </cell>
          <cell r="B541" t="str">
            <v>BOSSAERT Dirk</v>
          </cell>
          <cell r="C541" t="str">
            <v>K.GHOK</v>
          </cell>
          <cell r="F541" t="b">
            <v>0</v>
          </cell>
        </row>
        <row r="542">
          <cell r="A542">
            <v>9143</v>
          </cell>
          <cell r="B542" t="str">
            <v>DENEUT Johan</v>
          </cell>
          <cell r="C542" t="str">
            <v>K.GHOK</v>
          </cell>
          <cell r="E542">
            <v>34</v>
          </cell>
          <cell r="F542" t="str">
            <v>1°</v>
          </cell>
        </row>
        <row r="543">
          <cell r="A543">
            <v>8736</v>
          </cell>
          <cell r="B543" t="str">
            <v>VEYS Renzo</v>
          </cell>
          <cell r="C543" t="str">
            <v>K.GHOK</v>
          </cell>
          <cell r="E543">
            <v>22</v>
          </cell>
          <cell r="F543" t="str">
            <v>3°</v>
          </cell>
        </row>
        <row r="544">
          <cell r="A544">
            <v>9440</v>
          </cell>
          <cell r="B544" t="str">
            <v>DECOCK Stephan</v>
          </cell>
          <cell r="C544" t="str">
            <v>K.GHOK</v>
          </cell>
          <cell r="E544">
            <v>22</v>
          </cell>
          <cell r="F544" t="str">
            <v>3°</v>
          </cell>
        </row>
        <row r="545">
          <cell r="A545">
            <v>8688</v>
          </cell>
          <cell r="B545" t="str">
            <v>DECEUNINCK Kurt</v>
          </cell>
          <cell r="C545" t="str">
            <v>K.GHOK</v>
          </cell>
          <cell r="E545">
            <v>27</v>
          </cell>
          <cell r="F545" t="str">
            <v>2°</v>
          </cell>
        </row>
        <row r="546">
          <cell r="A546">
            <v>9437</v>
          </cell>
          <cell r="B546" t="str">
            <v>DHAEYER Rémy</v>
          </cell>
          <cell r="C546" t="str">
            <v>K.GHOK</v>
          </cell>
          <cell r="F546" t="b">
            <v>0</v>
          </cell>
        </row>
        <row r="547">
          <cell r="A547">
            <v>1056</v>
          </cell>
          <cell r="B547" t="str">
            <v>SANTY Eric</v>
          </cell>
          <cell r="C547" t="str">
            <v>K.GHOK</v>
          </cell>
          <cell r="E547">
            <v>15</v>
          </cell>
          <cell r="F547" t="str">
            <v>5°</v>
          </cell>
        </row>
        <row r="548">
          <cell r="A548">
            <v>8088</v>
          </cell>
          <cell r="B548" t="str">
            <v>VERCAEMERE Jaak</v>
          </cell>
          <cell r="C548" t="str">
            <v>K.GHOK</v>
          </cell>
          <cell r="E548">
            <v>18</v>
          </cell>
          <cell r="F548" t="str">
            <v>4°</v>
          </cell>
        </row>
        <row r="549">
          <cell r="A549">
            <v>1058</v>
          </cell>
          <cell r="B549" t="str">
            <v>VERMEERSCH Dave</v>
          </cell>
          <cell r="C549" t="str">
            <v>K.GHOK</v>
          </cell>
          <cell r="F549" t="b">
            <v>0</v>
          </cell>
        </row>
        <row r="550">
          <cell r="A550">
            <v>1143</v>
          </cell>
          <cell r="B550" t="str">
            <v>LOUAGIE Bjorn</v>
          </cell>
          <cell r="C550" t="str">
            <v>K.GHOK</v>
          </cell>
          <cell r="E550">
            <v>22</v>
          </cell>
          <cell r="F550" t="str">
            <v>3°</v>
          </cell>
        </row>
        <row r="551">
          <cell r="A551">
            <v>7821</v>
          </cell>
          <cell r="B551" t="str">
            <v>VROMANT Marc</v>
          </cell>
          <cell r="C551" t="str">
            <v>K.GHOK</v>
          </cell>
          <cell r="E551">
            <v>27</v>
          </cell>
          <cell r="F551" t="str">
            <v>2°</v>
          </cell>
        </row>
        <row r="552">
          <cell r="A552">
            <v>5746</v>
          </cell>
          <cell r="B552" t="str">
            <v>NICHELSON Pascal</v>
          </cell>
          <cell r="C552" t="str">
            <v>K.GHOK</v>
          </cell>
          <cell r="E552">
            <v>34</v>
          </cell>
          <cell r="F552" t="str">
            <v>1°</v>
          </cell>
        </row>
        <row r="553">
          <cell r="A553">
            <v>7814</v>
          </cell>
          <cell r="B553" t="str">
            <v>DEWILDE Johan</v>
          </cell>
          <cell r="C553" t="str">
            <v>K.GHOK</v>
          </cell>
          <cell r="E553">
            <v>18</v>
          </cell>
          <cell r="F553" t="str">
            <v>4°</v>
          </cell>
        </row>
        <row r="554">
          <cell r="A554">
            <v>8873</v>
          </cell>
          <cell r="B554" t="str">
            <v>DEVOS Claude</v>
          </cell>
          <cell r="C554" t="str">
            <v>K.GHOK</v>
          </cell>
          <cell r="E554">
            <v>22</v>
          </cell>
          <cell r="F554" t="str">
            <v>3°</v>
          </cell>
        </row>
        <row r="555">
          <cell r="A555">
            <v>8047</v>
          </cell>
          <cell r="B555" t="str">
            <v>DEVRIENDT Bart</v>
          </cell>
          <cell r="C555" t="str">
            <v>K.GHOK</v>
          </cell>
          <cell r="E555">
            <v>18</v>
          </cell>
          <cell r="F555" t="str">
            <v>4°</v>
          </cell>
        </row>
        <row r="556">
          <cell r="A556">
            <v>9531</v>
          </cell>
          <cell r="B556" t="str">
            <v>ROELAND Juliaan</v>
          </cell>
          <cell r="C556" t="str">
            <v>K.GHOK</v>
          </cell>
          <cell r="D556" t="str">
            <v>NS</v>
          </cell>
          <cell r="F556" t="b">
            <v>0</v>
          </cell>
        </row>
        <row r="557">
          <cell r="A557">
            <v>8282</v>
          </cell>
          <cell r="B557" t="str">
            <v>PATTYN Guy</v>
          </cell>
          <cell r="C557" t="str">
            <v>K.GHOK</v>
          </cell>
          <cell r="E557">
            <v>18</v>
          </cell>
          <cell r="F557" t="str">
            <v>4°</v>
          </cell>
        </row>
        <row r="558">
          <cell r="A558">
            <v>9532</v>
          </cell>
          <cell r="B558" t="str">
            <v>VIENNE Isabelle</v>
          </cell>
          <cell r="C558" t="str">
            <v>K.GHOK</v>
          </cell>
          <cell r="F558" t="b">
            <v>0</v>
          </cell>
        </row>
        <row r="559">
          <cell r="A559">
            <v>7499</v>
          </cell>
          <cell r="B559" t="str">
            <v>GRAYE André</v>
          </cell>
          <cell r="C559" t="str">
            <v>K.GHOK</v>
          </cell>
          <cell r="E559">
            <v>22</v>
          </cell>
          <cell r="F559" t="str">
            <v>3°</v>
          </cell>
        </row>
        <row r="560">
          <cell r="A560">
            <v>7524</v>
          </cell>
          <cell r="B560" t="str">
            <v>SCHOKELE Ronny</v>
          </cell>
          <cell r="C560" t="str">
            <v>K.GHOK</v>
          </cell>
          <cell r="E560">
            <v>22</v>
          </cell>
          <cell r="F560" t="str">
            <v>3°</v>
          </cell>
        </row>
        <row r="561">
          <cell r="A561">
            <v>4687</v>
          </cell>
          <cell r="B561" t="str">
            <v>VANHAESEBROEK Didier</v>
          </cell>
          <cell r="C561" t="str">
            <v>K.GHOK</v>
          </cell>
          <cell r="E561">
            <v>18</v>
          </cell>
          <cell r="F561" t="str">
            <v>4°</v>
          </cell>
        </row>
        <row r="562">
          <cell r="F562" t="b">
            <v>0</v>
          </cell>
        </row>
        <row r="563">
          <cell r="A563">
            <v>4691</v>
          </cell>
          <cell r="B563" t="str">
            <v>D'HONDT Hervé</v>
          </cell>
          <cell r="C563" t="str">
            <v>WOH</v>
          </cell>
          <cell r="F563" t="b">
            <v>0</v>
          </cell>
        </row>
        <row r="564">
          <cell r="A564">
            <v>4701</v>
          </cell>
          <cell r="B564" t="str">
            <v>WERBROUCK Donald</v>
          </cell>
          <cell r="C564" t="str">
            <v>WOH</v>
          </cell>
          <cell r="E564">
            <v>18</v>
          </cell>
          <cell r="F564" t="str">
            <v>4°</v>
          </cell>
        </row>
        <row r="565">
          <cell r="A565">
            <v>6722</v>
          </cell>
          <cell r="B565" t="str">
            <v>GRYSON Dirk</v>
          </cell>
          <cell r="C565" t="str">
            <v>WOH</v>
          </cell>
          <cell r="F565" t="b">
            <v>0</v>
          </cell>
        </row>
        <row r="566">
          <cell r="A566">
            <v>7314</v>
          </cell>
          <cell r="B566" t="str">
            <v>DEMAN Leon</v>
          </cell>
          <cell r="C566" t="str">
            <v>WOH</v>
          </cell>
          <cell r="F566" t="b">
            <v>0</v>
          </cell>
        </row>
        <row r="567">
          <cell r="A567">
            <v>7315</v>
          </cell>
          <cell r="B567" t="str">
            <v>EVERAERDT Corneel</v>
          </cell>
          <cell r="C567" t="str">
            <v>WOH</v>
          </cell>
          <cell r="F567" t="b">
            <v>0</v>
          </cell>
        </row>
        <row r="568">
          <cell r="A568">
            <v>8528</v>
          </cell>
          <cell r="B568" t="str">
            <v>VANACKER Jozef</v>
          </cell>
          <cell r="C568" t="str">
            <v>WOH</v>
          </cell>
          <cell r="F568" t="b">
            <v>0</v>
          </cell>
        </row>
        <row r="569">
          <cell r="A569">
            <v>8687</v>
          </cell>
          <cell r="B569" t="str">
            <v>DESWARTE Willy</v>
          </cell>
          <cell r="C569" t="str">
            <v>WOH</v>
          </cell>
          <cell r="F569" t="b">
            <v>0</v>
          </cell>
        </row>
        <row r="570">
          <cell r="A570">
            <v>8872</v>
          </cell>
          <cell r="B570" t="str">
            <v>BEIRNAERT Arthur</v>
          </cell>
          <cell r="C570" t="str">
            <v>WOH</v>
          </cell>
          <cell r="F570" t="b">
            <v>0</v>
          </cell>
        </row>
        <row r="571">
          <cell r="A571">
            <v>8873</v>
          </cell>
          <cell r="B571" t="str">
            <v>DEVOS Claude</v>
          </cell>
          <cell r="C571" t="str">
            <v>WOH</v>
          </cell>
          <cell r="E571">
            <v>22</v>
          </cell>
          <cell r="F571" t="str">
            <v>3°</v>
          </cell>
        </row>
        <row r="572">
          <cell r="A572">
            <v>8875</v>
          </cell>
          <cell r="B572" t="str">
            <v>DEBUSSCHERE Dries</v>
          </cell>
          <cell r="C572" t="str">
            <v>WOH</v>
          </cell>
          <cell r="F572" t="b">
            <v>0</v>
          </cell>
        </row>
        <row r="573">
          <cell r="A573">
            <v>9074</v>
          </cell>
          <cell r="B573" t="str">
            <v>VANBIERVLIET Geert</v>
          </cell>
          <cell r="C573" t="str">
            <v>WOH</v>
          </cell>
          <cell r="F573" t="b">
            <v>0</v>
          </cell>
        </row>
        <row r="574">
          <cell r="A574">
            <v>9270</v>
          </cell>
          <cell r="B574" t="str">
            <v>DESWARTE Franky</v>
          </cell>
          <cell r="C574" t="str">
            <v>WOH</v>
          </cell>
          <cell r="F574" t="b">
            <v>0</v>
          </cell>
        </row>
        <row r="575">
          <cell r="A575">
            <v>9271</v>
          </cell>
          <cell r="B575" t="str">
            <v>VAN ACKER Frank</v>
          </cell>
          <cell r="C575" t="str">
            <v>WOH</v>
          </cell>
          <cell r="F575" t="b">
            <v>0</v>
          </cell>
        </row>
        <row r="576">
          <cell r="A576">
            <v>9433</v>
          </cell>
          <cell r="B576" t="str">
            <v>LATRUWE Nicolas</v>
          </cell>
          <cell r="C576" t="str">
            <v>WOH</v>
          </cell>
          <cell r="F576" t="b">
            <v>0</v>
          </cell>
        </row>
        <row r="577">
          <cell r="A577">
            <v>5183</v>
          </cell>
          <cell r="B577" t="str">
            <v>BOEDTS Freddy</v>
          </cell>
          <cell r="C577" t="str">
            <v>WOH</v>
          </cell>
          <cell r="F577" t="b">
            <v>0</v>
          </cell>
        </row>
        <row r="578">
          <cell r="A578">
            <v>7316</v>
          </cell>
          <cell r="B578" t="str">
            <v>RONDELE Freddy</v>
          </cell>
          <cell r="C578" t="str">
            <v>WOH</v>
          </cell>
          <cell r="E578">
            <v>18</v>
          </cell>
          <cell r="F578" t="str">
            <v>4°</v>
          </cell>
        </row>
        <row r="579">
          <cell r="A579">
            <v>5717</v>
          </cell>
          <cell r="B579" t="str">
            <v>ACX Dirk</v>
          </cell>
          <cell r="C579" t="str">
            <v>WOH</v>
          </cell>
          <cell r="E579">
            <v>22</v>
          </cell>
          <cell r="F579" t="str">
            <v>3°</v>
          </cell>
        </row>
        <row r="580">
          <cell r="F580" t="b">
            <v>0</v>
          </cell>
        </row>
        <row r="581">
          <cell r="A581">
            <v>4725</v>
          </cell>
          <cell r="B581" t="str">
            <v>VANONACKER Patrick</v>
          </cell>
          <cell r="C581" t="str">
            <v>KK</v>
          </cell>
          <cell r="E581">
            <v>34</v>
          </cell>
          <cell r="F581" t="str">
            <v>1°</v>
          </cell>
        </row>
        <row r="582">
          <cell r="A582">
            <v>4736</v>
          </cell>
          <cell r="B582" t="str">
            <v>VAN COILLIE Francky</v>
          </cell>
          <cell r="C582" t="str">
            <v>KK</v>
          </cell>
          <cell r="E582">
            <v>50</v>
          </cell>
          <cell r="F582" t="str">
            <v>hfd</v>
          </cell>
        </row>
        <row r="583">
          <cell r="A583">
            <v>4737</v>
          </cell>
          <cell r="B583" t="str">
            <v>VANGANSBEKE Luc</v>
          </cell>
          <cell r="C583" t="str">
            <v>KK</v>
          </cell>
          <cell r="E583">
            <v>34</v>
          </cell>
          <cell r="F583" t="str">
            <v>1°</v>
          </cell>
        </row>
        <row r="584">
          <cell r="A584">
            <v>4798</v>
          </cell>
          <cell r="B584" t="str">
            <v>VERCOUILLIE Alexander</v>
          </cell>
          <cell r="C584" t="str">
            <v>KK</v>
          </cell>
          <cell r="E584">
            <v>42</v>
          </cell>
          <cell r="F584" t="str">
            <v>exc</v>
          </cell>
        </row>
        <row r="585">
          <cell r="A585">
            <v>8089</v>
          </cell>
          <cell r="B585" t="str">
            <v>VERGHEYNST Albert</v>
          </cell>
          <cell r="C585" t="str">
            <v>KK</v>
          </cell>
          <cell r="E585">
            <v>42</v>
          </cell>
          <cell r="F585" t="str">
            <v>exc</v>
          </cell>
        </row>
        <row r="586">
          <cell r="A586">
            <v>4799</v>
          </cell>
          <cell r="B586" t="str">
            <v>VERCOUILLIE José</v>
          </cell>
          <cell r="C586" t="str">
            <v>KK</v>
          </cell>
          <cell r="E586">
            <v>22</v>
          </cell>
          <cell r="F586" t="str">
            <v>3°</v>
          </cell>
        </row>
        <row r="587">
          <cell r="A587">
            <v>5223</v>
          </cell>
          <cell r="B587" t="str">
            <v>DESCHEPPER Carl</v>
          </cell>
          <cell r="C587" t="str">
            <v>KK</v>
          </cell>
          <cell r="E587">
            <v>42</v>
          </cell>
          <cell r="F587" t="str">
            <v>exc</v>
          </cell>
        </row>
        <row r="588">
          <cell r="A588">
            <v>6730</v>
          </cell>
          <cell r="B588" t="str">
            <v>DENOULET Johan</v>
          </cell>
          <cell r="C588" t="str">
            <v>KK</v>
          </cell>
          <cell r="E588">
            <v>27</v>
          </cell>
          <cell r="F588" t="str">
            <v>2°</v>
          </cell>
        </row>
        <row r="589">
          <cell r="A589">
            <v>7540</v>
          </cell>
          <cell r="B589" t="str">
            <v>VANDAELE Eric</v>
          </cell>
          <cell r="C589" t="str">
            <v>KK</v>
          </cell>
          <cell r="E589">
            <v>18</v>
          </cell>
          <cell r="F589" t="str">
            <v>4°</v>
          </cell>
        </row>
        <row r="590">
          <cell r="A590">
            <v>8425</v>
          </cell>
          <cell r="B590" t="str">
            <v>MILLET Michel</v>
          </cell>
          <cell r="C590" t="str">
            <v>KK</v>
          </cell>
          <cell r="E590">
            <v>34</v>
          </cell>
          <cell r="F590" t="str">
            <v>1°</v>
          </cell>
        </row>
        <row r="591">
          <cell r="A591">
            <v>8480</v>
          </cell>
          <cell r="B591" t="str">
            <v>VANGANSBEKE Gerard</v>
          </cell>
          <cell r="C591" t="str">
            <v>KK</v>
          </cell>
          <cell r="E591">
            <v>34</v>
          </cell>
          <cell r="F591" t="str">
            <v>1°</v>
          </cell>
        </row>
        <row r="592">
          <cell r="A592">
            <v>8714</v>
          </cell>
          <cell r="B592" t="str">
            <v>LOOSVELDT Frank</v>
          </cell>
          <cell r="C592" t="str">
            <v>KK</v>
          </cell>
          <cell r="E592">
            <v>27</v>
          </cell>
          <cell r="F592" t="str">
            <v>2°</v>
          </cell>
        </row>
        <row r="593">
          <cell r="A593">
            <v>7458</v>
          </cell>
          <cell r="B593" t="str">
            <v>DUMON Eddy</v>
          </cell>
          <cell r="C593" t="str">
            <v>KK</v>
          </cell>
          <cell r="F593" t="b">
            <v>0</v>
          </cell>
        </row>
        <row r="594">
          <cell r="A594">
            <v>9078</v>
          </cell>
          <cell r="B594" t="str">
            <v>BEKAERT Bernhard</v>
          </cell>
          <cell r="C594" t="str">
            <v>KK</v>
          </cell>
          <cell r="E594">
            <v>34</v>
          </cell>
          <cell r="F594" t="str">
            <v>1°</v>
          </cell>
        </row>
        <row r="595">
          <cell r="A595">
            <v>4680</v>
          </cell>
          <cell r="B595" t="str">
            <v>RAVESTIJN Martin</v>
          </cell>
          <cell r="C595" t="str">
            <v>KK</v>
          </cell>
          <cell r="E595">
            <v>50</v>
          </cell>
          <cell r="F595" t="str">
            <v>hfd</v>
          </cell>
        </row>
        <row r="596">
          <cell r="A596">
            <v>6727</v>
          </cell>
          <cell r="B596" t="str">
            <v>DE RYNCK Ivan</v>
          </cell>
          <cell r="C596" t="str">
            <v>KK</v>
          </cell>
          <cell r="E596">
            <v>34</v>
          </cell>
          <cell r="F596" t="str">
            <v>1°</v>
          </cell>
        </row>
        <row r="597">
          <cell r="A597">
            <v>4703</v>
          </cell>
          <cell r="B597" t="str">
            <v>BEGHIN Frédéric</v>
          </cell>
          <cell r="C597" t="str">
            <v>KK</v>
          </cell>
          <cell r="E597">
            <v>50</v>
          </cell>
          <cell r="F597" t="str">
            <v>hfd</v>
          </cell>
        </row>
        <row r="598">
          <cell r="A598">
            <v>8159</v>
          </cell>
          <cell r="B598" t="str">
            <v>MONSOREZ Michel</v>
          </cell>
          <cell r="C598" t="str">
            <v>KK</v>
          </cell>
          <cell r="E598">
            <v>27</v>
          </cell>
          <cell r="F598" t="str">
            <v>2°</v>
          </cell>
        </row>
        <row r="599">
          <cell r="A599">
            <v>4730</v>
          </cell>
          <cell r="B599" t="str">
            <v>LAGAGE Roger</v>
          </cell>
          <cell r="C599" t="str">
            <v>KK</v>
          </cell>
          <cell r="F599" t="b">
            <v>0</v>
          </cell>
        </row>
        <row r="600">
          <cell r="A600">
            <v>2568</v>
          </cell>
          <cell r="B600" t="str">
            <v>CORNELISSEN Jacky</v>
          </cell>
          <cell r="C600" t="str">
            <v>KK</v>
          </cell>
          <cell r="E600">
            <v>22</v>
          </cell>
          <cell r="F600" t="str">
            <v>3°</v>
          </cell>
        </row>
        <row r="601">
          <cell r="A601">
            <v>1054</v>
          </cell>
          <cell r="B601" t="str">
            <v>DEMOS Georges</v>
          </cell>
          <cell r="C601" t="str">
            <v>KK</v>
          </cell>
          <cell r="E601">
            <v>42</v>
          </cell>
          <cell r="F601" t="str">
            <v>exc</v>
          </cell>
        </row>
        <row r="602">
          <cell r="A602">
            <v>4708</v>
          </cell>
          <cell r="B602" t="str">
            <v>DENNEULIN Frédéric</v>
          </cell>
          <cell r="C602" t="str">
            <v>KK</v>
          </cell>
          <cell r="E602">
            <v>34</v>
          </cell>
          <cell r="F602" t="str">
            <v>1°</v>
          </cell>
        </row>
        <row r="603">
          <cell r="A603">
            <v>8324</v>
          </cell>
          <cell r="B603" t="str">
            <v>VANNUXEM Jérôme</v>
          </cell>
          <cell r="C603" t="str">
            <v>KK</v>
          </cell>
          <cell r="F603" t="b">
            <v>0</v>
          </cell>
        </row>
        <row r="604">
          <cell r="A604">
            <v>7129</v>
          </cell>
          <cell r="B604" t="str">
            <v>ROELANTS Frédéric</v>
          </cell>
          <cell r="C604" t="str">
            <v>KK</v>
          </cell>
          <cell r="E604">
            <v>50</v>
          </cell>
          <cell r="F604" t="str">
            <v>hfd</v>
          </cell>
        </row>
        <row r="605">
          <cell r="A605">
            <v>5809</v>
          </cell>
          <cell r="B605" t="str">
            <v>BITALIS Richard</v>
          </cell>
          <cell r="C605" t="str">
            <v>KK</v>
          </cell>
          <cell r="E605">
            <v>60</v>
          </cell>
          <cell r="F605" t="str">
            <v>ere</v>
          </cell>
        </row>
        <row r="606">
          <cell r="A606">
            <v>7457</v>
          </cell>
          <cell r="B606" t="str">
            <v>COECK Bjorn</v>
          </cell>
          <cell r="C606" t="str">
            <v>KK</v>
          </cell>
          <cell r="F606" t="b">
            <v>0</v>
          </cell>
        </row>
        <row r="607">
          <cell r="A607">
            <v>7913</v>
          </cell>
          <cell r="B607" t="str">
            <v>STOPIN Gilles</v>
          </cell>
          <cell r="C607" t="str">
            <v>KK</v>
          </cell>
          <cell r="F607" t="b">
            <v>0</v>
          </cell>
        </row>
        <row r="608">
          <cell r="A608">
            <v>1150</v>
          </cell>
          <cell r="B608" t="str">
            <v>BRANTS Ronny</v>
          </cell>
          <cell r="C608" t="str">
            <v>KK</v>
          </cell>
          <cell r="E608">
            <v>60</v>
          </cell>
          <cell r="F608" t="str">
            <v>ere</v>
          </cell>
        </row>
        <row r="609">
          <cell r="A609">
            <v>9272</v>
          </cell>
          <cell r="B609" t="str">
            <v>DESPREZ Jean-Pierre</v>
          </cell>
          <cell r="C609" t="str">
            <v>KK</v>
          </cell>
          <cell r="E609">
            <v>18</v>
          </cell>
          <cell r="F609" t="str">
            <v>4°</v>
          </cell>
        </row>
        <row r="610">
          <cell r="A610">
            <v>1059</v>
          </cell>
          <cell r="B610" t="str">
            <v>CARDON Eddy</v>
          </cell>
          <cell r="C610" t="str">
            <v>KK</v>
          </cell>
          <cell r="E610">
            <v>22</v>
          </cell>
          <cell r="F610" t="str">
            <v>3°</v>
          </cell>
        </row>
        <row r="611">
          <cell r="A611">
            <v>3807</v>
          </cell>
          <cell r="B611" t="str">
            <v>BUYLE Stany</v>
          </cell>
          <cell r="C611" t="str">
            <v>KK</v>
          </cell>
          <cell r="E611">
            <v>42</v>
          </cell>
          <cell r="F611" t="str">
            <v>exc</v>
          </cell>
        </row>
        <row r="612">
          <cell r="A612">
            <v>9529</v>
          </cell>
          <cell r="B612" t="str">
            <v>CALLAERTS Alain</v>
          </cell>
          <cell r="C612" t="str">
            <v>KK</v>
          </cell>
          <cell r="D612" t="str">
            <v>NS</v>
          </cell>
          <cell r="E612">
            <v>15</v>
          </cell>
          <cell r="F612" t="str">
            <v>5°</v>
          </cell>
        </row>
        <row r="613">
          <cell r="F613" t="b">
            <v>0</v>
          </cell>
        </row>
        <row r="614">
          <cell r="A614">
            <v>4702</v>
          </cell>
          <cell r="B614" t="str">
            <v>BEGHIN Bernard</v>
          </cell>
          <cell r="C614" t="str">
            <v>RT</v>
          </cell>
          <cell r="E614">
            <v>27</v>
          </cell>
          <cell r="F614" t="str">
            <v>2°</v>
          </cell>
        </row>
        <row r="615">
          <cell r="A615">
            <v>4709</v>
          </cell>
          <cell r="B615" t="str">
            <v>DESBONNEZ Philippe</v>
          </cell>
          <cell r="C615" t="str">
            <v>RT</v>
          </cell>
          <cell r="E615">
            <v>18</v>
          </cell>
          <cell r="F615" t="str">
            <v>4°</v>
          </cell>
        </row>
        <row r="616">
          <cell r="A616">
            <v>4710</v>
          </cell>
          <cell r="B616" t="str">
            <v>EQUIPART Pierre</v>
          </cell>
          <cell r="C616" t="str">
            <v>RT</v>
          </cell>
          <cell r="E616">
            <v>27</v>
          </cell>
          <cell r="F616" t="str">
            <v>2°</v>
          </cell>
        </row>
        <row r="617">
          <cell r="A617">
            <v>4715</v>
          </cell>
          <cell r="B617" t="str">
            <v>LAMPE Guy</v>
          </cell>
          <cell r="C617" t="str">
            <v>RT</v>
          </cell>
          <cell r="F617" t="b">
            <v>0</v>
          </cell>
        </row>
        <row r="618">
          <cell r="A618">
            <v>4740</v>
          </cell>
          <cell r="B618" t="str">
            <v>BEGHIN Julien</v>
          </cell>
          <cell r="C618" t="str">
            <v>RT</v>
          </cell>
          <cell r="E618">
            <v>50</v>
          </cell>
          <cell r="F618" t="str">
            <v>hfd</v>
          </cell>
        </row>
        <row r="619">
          <cell r="A619">
            <v>6441</v>
          </cell>
          <cell r="B619" t="str">
            <v>BERRIER Jean-Pierre</v>
          </cell>
          <cell r="C619" t="str">
            <v>RT</v>
          </cell>
          <cell r="E619">
            <v>27</v>
          </cell>
          <cell r="F619" t="str">
            <v>2°</v>
          </cell>
        </row>
        <row r="620">
          <cell r="A620">
            <v>9075</v>
          </cell>
          <cell r="B620" t="str">
            <v>FLORIN Marc</v>
          </cell>
          <cell r="C620" t="str">
            <v>RT</v>
          </cell>
          <cell r="E620">
            <v>42</v>
          </cell>
          <cell r="F620" t="str">
            <v>exc</v>
          </cell>
        </row>
        <row r="621">
          <cell r="A621">
            <v>9076</v>
          </cell>
          <cell r="B621" t="str">
            <v>DELPANQUE Fabien</v>
          </cell>
          <cell r="C621" t="str">
            <v>RT</v>
          </cell>
          <cell r="E621">
            <v>34</v>
          </cell>
          <cell r="F621" t="str">
            <v>1°</v>
          </cell>
        </row>
        <row r="622">
          <cell r="A622">
            <v>9272</v>
          </cell>
          <cell r="B622" t="str">
            <v>GUENEZ Christophe</v>
          </cell>
          <cell r="C622" t="str">
            <v>RT</v>
          </cell>
          <cell r="E622">
            <v>27</v>
          </cell>
          <cell r="F622" t="str">
            <v>2°</v>
          </cell>
        </row>
        <row r="623">
          <cell r="A623">
            <v>9435</v>
          </cell>
          <cell r="B623" t="str">
            <v>VERCAMPST Rémy</v>
          </cell>
          <cell r="C623" t="str">
            <v>RT</v>
          </cell>
          <cell r="F623" t="b">
            <v>0</v>
          </cell>
        </row>
        <row r="624">
          <cell r="A624">
            <v>8694</v>
          </cell>
          <cell r="B624" t="str">
            <v>VANDEMAELE  Paul-André</v>
          </cell>
          <cell r="C624" t="str">
            <v>RT</v>
          </cell>
          <cell r="E624">
            <v>34</v>
          </cell>
          <cell r="F624" t="str">
            <v>1°</v>
          </cell>
        </row>
        <row r="625">
          <cell r="A625">
            <v>7693</v>
          </cell>
          <cell r="B625" t="str">
            <v>FAREZ Luc</v>
          </cell>
          <cell r="C625" t="str">
            <v>RT</v>
          </cell>
          <cell r="F625" t="b">
            <v>0</v>
          </cell>
        </row>
        <row r="626">
          <cell r="A626">
            <v>9528</v>
          </cell>
          <cell r="B626" t="str">
            <v>DE SOUSA Joaquim</v>
          </cell>
          <cell r="C626" t="str">
            <v>RT</v>
          </cell>
          <cell r="D626" t="str">
            <v>NS</v>
          </cell>
          <cell r="E626">
            <v>22</v>
          </cell>
          <cell r="F626" t="str">
            <v>3°</v>
          </cell>
        </row>
        <row r="627">
          <cell r="F627" t="b">
            <v>0</v>
          </cell>
        </row>
        <row r="628">
          <cell r="A628">
            <v>8735</v>
          </cell>
          <cell r="B628" t="str">
            <v>VAN DEN BUVERIE Eric</v>
          </cell>
          <cell r="C628" t="str">
            <v>VOLH</v>
          </cell>
          <cell r="F628" t="b">
            <v>0</v>
          </cell>
        </row>
        <row r="629">
          <cell r="A629">
            <v>9079</v>
          </cell>
          <cell r="B629" t="str">
            <v>HIMPE Jean</v>
          </cell>
          <cell r="C629" t="str">
            <v>VOLH</v>
          </cell>
          <cell r="F629" t="b">
            <v>0</v>
          </cell>
        </row>
        <row r="630">
          <cell r="A630">
            <v>9080</v>
          </cell>
          <cell r="B630" t="str">
            <v>VANKEISBILCK Alex</v>
          </cell>
          <cell r="C630" t="str">
            <v>VOLH</v>
          </cell>
          <cell r="F630" t="b">
            <v>0</v>
          </cell>
        </row>
        <row r="631">
          <cell r="A631">
            <v>9439</v>
          </cell>
          <cell r="B631" t="str">
            <v>VANDENBERGHE Rudy</v>
          </cell>
          <cell r="C631" t="str">
            <v>VOLH</v>
          </cell>
          <cell r="F631" t="b">
            <v>0</v>
          </cell>
        </row>
        <row r="632">
          <cell r="A632">
            <v>9502</v>
          </cell>
          <cell r="B632" t="str">
            <v xml:space="preserve">Himpe Jeremy  </v>
          </cell>
          <cell r="C632" t="str">
            <v>VOLH</v>
          </cell>
          <cell r="D632" t="str">
            <v>NS</v>
          </cell>
          <cell r="F632" t="b">
            <v>0</v>
          </cell>
        </row>
        <row r="633">
          <cell r="A633">
            <v>9511</v>
          </cell>
          <cell r="B633" t="str">
            <v>HOUSSIN Mario</v>
          </cell>
          <cell r="C633" t="str">
            <v>VOLH</v>
          </cell>
          <cell r="D633" t="str">
            <v>NS</v>
          </cell>
          <cell r="F633" t="b">
            <v>0</v>
          </cell>
        </row>
        <row r="637">
          <cell r="A637">
            <v>1344</v>
          </cell>
          <cell r="B637" t="str">
            <v>VERHAEGEN Marc</v>
          </cell>
          <cell r="C637" t="str">
            <v>ODM</v>
          </cell>
          <cell r="E637">
            <v>42</v>
          </cell>
          <cell r="F637" t="str">
            <v>exc</v>
          </cell>
        </row>
        <row r="638">
          <cell r="A638">
            <v>7946</v>
          </cell>
          <cell r="B638" t="str">
            <v>KLINKHAMERS Paul</v>
          </cell>
          <cell r="C638" t="str">
            <v>ODM</v>
          </cell>
          <cell r="E638">
            <v>27</v>
          </cell>
          <cell r="F638" t="str">
            <v>2°</v>
          </cell>
        </row>
        <row r="640">
          <cell r="A640">
            <v>2211</v>
          </cell>
          <cell r="B640" t="str">
            <v>DETRENOYE Christian</v>
          </cell>
          <cell r="C640" t="str">
            <v>COU</v>
          </cell>
          <cell r="E640">
            <v>34</v>
          </cell>
          <cell r="F640" t="str">
            <v>1°</v>
          </cell>
        </row>
        <row r="641">
          <cell r="A641">
            <v>5693</v>
          </cell>
          <cell r="B641" t="str">
            <v>VAN MOER Guy</v>
          </cell>
          <cell r="C641" t="str">
            <v>COU</v>
          </cell>
          <cell r="E641">
            <v>27</v>
          </cell>
          <cell r="F641" t="str">
            <v>2°</v>
          </cell>
        </row>
        <row r="642">
          <cell r="A642">
            <v>2209</v>
          </cell>
          <cell r="B642" t="str">
            <v>DE MUYLDER Joseph</v>
          </cell>
          <cell r="C642" t="str">
            <v>COU</v>
          </cell>
          <cell r="E642">
            <v>22</v>
          </cell>
          <cell r="F642" t="str">
            <v>3°</v>
          </cell>
        </row>
        <row r="643">
          <cell r="A643">
            <v>2213</v>
          </cell>
          <cell r="B643" t="str">
            <v>DEWAELHEYNS Jean-Pierre</v>
          </cell>
          <cell r="C643" t="str">
            <v>COU</v>
          </cell>
          <cell r="E643">
            <v>22</v>
          </cell>
          <cell r="F643" t="str">
            <v>3°</v>
          </cell>
        </row>
        <row r="645">
          <cell r="A645">
            <v>6953</v>
          </cell>
          <cell r="B645" t="str">
            <v>DEWIT Anthony</v>
          </cell>
          <cell r="C645" t="str">
            <v>STROMB</v>
          </cell>
          <cell r="E645">
            <v>34</v>
          </cell>
          <cell r="F645" t="str">
            <v>1°</v>
          </cell>
        </row>
        <row r="646">
          <cell r="A646">
            <v>2292</v>
          </cell>
          <cell r="B646" t="str">
            <v>SLAGMOLEN Frederik</v>
          </cell>
          <cell r="C646" t="str">
            <v>STROMB</v>
          </cell>
          <cell r="E646">
            <v>27</v>
          </cell>
          <cell r="F646" t="str">
            <v>2°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31"/>
  <sheetViews>
    <sheetView tabSelected="1" workbookViewId="0">
      <selection activeCell="BF8" sqref="BF8"/>
    </sheetView>
  </sheetViews>
  <sheetFormatPr defaultRowHeight="12.75" x14ac:dyDescent="0.2"/>
  <cols>
    <col min="1" max="2" width="2.7109375" customWidth="1"/>
    <col min="3" max="3" width="0.7109375" customWidth="1"/>
    <col min="4" max="10" width="2.7109375" customWidth="1"/>
    <col min="11" max="11" width="0.7109375" customWidth="1"/>
    <col min="12" max="13" width="2.7109375" customWidth="1"/>
    <col min="14" max="14" width="0.85546875" customWidth="1"/>
    <col min="15" max="15" width="2.7109375" customWidth="1"/>
    <col min="16" max="16" width="2.5703125" customWidth="1"/>
    <col min="17" max="17" width="0.85546875" customWidth="1"/>
    <col min="18" max="18" width="2.85546875" customWidth="1"/>
    <col min="19" max="19" width="2.7109375" customWidth="1"/>
    <col min="20" max="20" width="0.85546875" customWidth="1"/>
    <col min="21" max="22" width="2.7109375" customWidth="1"/>
    <col min="23" max="23" width="0.5703125" customWidth="1"/>
    <col min="24" max="25" width="2.7109375" customWidth="1"/>
    <col min="26" max="26" width="0.85546875" customWidth="1"/>
    <col min="27" max="28" width="2.7109375" customWidth="1"/>
    <col min="29" max="29" width="0.85546875" customWidth="1"/>
    <col min="30" max="31" width="2.7109375" customWidth="1"/>
    <col min="32" max="32" width="0.5703125" customWidth="1"/>
    <col min="33" max="33" width="2.85546875" customWidth="1"/>
    <col min="34" max="34" width="2.7109375" customWidth="1"/>
    <col min="35" max="35" width="0.5703125" customWidth="1"/>
    <col min="36" max="37" width="2.7109375" customWidth="1"/>
    <col min="38" max="38" width="0.5703125" customWidth="1"/>
    <col min="39" max="39" width="2.5703125" customWidth="1"/>
    <col min="40" max="42" width="2.42578125" customWidth="1"/>
    <col min="43" max="43" width="2.7109375" customWidth="1"/>
    <col min="44" max="44" width="1.42578125" customWidth="1"/>
    <col min="45" max="45" width="4.42578125" customWidth="1"/>
    <col min="46" max="53" width="2.7109375" hidden="1" customWidth="1"/>
    <col min="54" max="83" width="2.7109375" customWidth="1"/>
  </cols>
  <sheetData>
    <row r="1" spans="1:48" ht="24.75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8" ht="2.25" customHeight="1" x14ac:dyDescent="0.2"/>
    <row r="3" spans="1:48" ht="20.25" customHeight="1" x14ac:dyDescent="0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8" ht="18.75" customHeight="1" x14ac:dyDescent="0.4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8" ht="3" customHeight="1" x14ac:dyDescent="0.2"/>
    <row r="6" spans="1:48" ht="15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8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9" spans="1:48" ht="15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8" ht="6.75" customHeight="1" x14ac:dyDescent="0.2"/>
    <row r="11" spans="1:48" x14ac:dyDescent="0.2">
      <c r="A11" s="9">
        <v>4249</v>
      </c>
      <c r="B11" s="10"/>
      <c r="C11" s="11"/>
      <c r="D11" s="9" t="str">
        <f>VLOOKUP(A11,[1]leden!A$1:C$65536,2,FALSE)</f>
        <v>BRISSINCK Danny</v>
      </c>
      <c r="E11" s="12"/>
      <c r="F11" s="12"/>
      <c r="G11" s="12"/>
      <c r="H11" s="12"/>
      <c r="I11" s="12"/>
      <c r="J11" s="10"/>
      <c r="K11" s="11"/>
      <c r="L11" s="9" t="str">
        <f>VLOOKUP(A11,[1]leden!A$1:C$65536,3,FALSE)</f>
        <v>OBA</v>
      </c>
      <c r="M11" s="10"/>
      <c r="N11" s="11"/>
      <c r="O11" s="11" t="str">
        <f>VLOOKUP(A11,[1]leden!A$1:F$65536,6,FALSE)</f>
        <v>4°</v>
      </c>
      <c r="P11" s="11">
        <f>VLOOKUP(A11,[1]leden!A$1:D$65536,4,FALSE)</f>
        <v>0</v>
      </c>
      <c r="R11" s="13">
        <v>11</v>
      </c>
      <c r="S11" s="13">
        <v>47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P11" s="14">
        <f>ROUNDDOWN(AU11/AV11,3)</f>
        <v>0.23400000000000001</v>
      </c>
      <c r="AQ11" s="15"/>
      <c r="AR11" s="11"/>
      <c r="AS11" s="11" t="str">
        <f>IF(AP11&lt;0.335,"OG",IF(AND(AP11&gt;=0.335,AP11&lt;0.405),"MG",IF(AND(AP11&gt;=0.405,AP11&lt;0.495),"PR",IF(AND(AP11&gt;=0.495,AP11&lt;0.61),"DPR",IF(AND(AP11&gt;=0.61,AP11&lt;0.765),"DRPR")))))</f>
        <v>OG</v>
      </c>
      <c r="AU11">
        <f>SUM(R11,U11,X11,AA11,AD11,AG11,AJ11,AM11)</f>
        <v>11</v>
      </c>
      <c r="AV11">
        <f>SUM(S11,V11,Y11,AB11,AE11,AH11,AK11,AN11)</f>
        <v>47</v>
      </c>
    </row>
    <row r="12" spans="1:48" ht="4.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P12" s="11"/>
      <c r="AQ12" s="11"/>
      <c r="AR12" s="11"/>
      <c r="AS12" s="11"/>
    </row>
    <row r="13" spans="1:48" x14ac:dyDescent="0.2">
      <c r="A13" s="9">
        <v>4264</v>
      </c>
      <c r="B13" s="10"/>
      <c r="C13" s="11"/>
      <c r="D13" s="9" t="str">
        <f>VLOOKUP(A13,[1]leden!A$1:C$65536,2,FALSE)</f>
        <v>STEEN Gilbert</v>
      </c>
      <c r="E13" s="12"/>
      <c r="F13" s="12"/>
      <c r="G13" s="12"/>
      <c r="H13" s="12"/>
      <c r="I13" s="12"/>
      <c r="J13" s="10"/>
      <c r="K13" s="11"/>
      <c r="L13" s="9" t="str">
        <f>VLOOKUP(A13,[1]leden!A$1:C$65536,3,FALSE)</f>
        <v>OBA</v>
      </c>
      <c r="M13" s="10"/>
      <c r="N13" s="11"/>
      <c r="O13" s="11" t="str">
        <f>VLOOKUP(A13,[1]leden!A$1:F$65536,6,FALSE)</f>
        <v>4°</v>
      </c>
      <c r="P13" s="11">
        <f>VLOOKUP(A13,[1]leden!A$1:D$65536,4,FALSE)</f>
        <v>0</v>
      </c>
      <c r="R13" s="13">
        <v>4</v>
      </c>
      <c r="S13" s="13">
        <v>38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P13" s="14">
        <f>ROUNDDOWN(AU13/AV13,3)</f>
        <v>0.105</v>
      </c>
      <c r="AQ13" s="15"/>
      <c r="AR13" s="11"/>
      <c r="AS13" s="11" t="str">
        <f>IF(AP13&lt;0.335,"OG",IF(AND(AP13&gt;=0.335,AP13&lt;0.405),"MG",IF(AND(AP13&gt;=0.405,AP13&lt;0.495),"PR",IF(AND(AP13&gt;=0.495,AP13&lt;0.61),"DPR",IF(AND(AP13&gt;=0.61,AP13&lt;0.765),"DRPR")))))</f>
        <v>OG</v>
      </c>
      <c r="AU13">
        <f>SUM(R13,U13,X13,AA13,AD13,AG13,AJ13,AM13)</f>
        <v>4</v>
      </c>
      <c r="AV13">
        <f>SUM(S13,V13,Y13,AB13,AE13,AH13,AK13,AN13)</f>
        <v>38</v>
      </c>
    </row>
    <row r="14" spans="1:48" ht="4.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P14" s="11"/>
      <c r="AQ14" s="11"/>
      <c r="AR14" s="11"/>
      <c r="AS14" s="11"/>
    </row>
    <row r="15" spans="1:48" x14ac:dyDescent="0.2">
      <c r="A15" s="9">
        <v>4966</v>
      </c>
      <c r="B15" s="10"/>
      <c r="C15" s="11"/>
      <c r="D15" s="9" t="str">
        <f>VLOOKUP(A15,[1]leden!A$1:C$65536,2,FALSE)</f>
        <v>ROSSEL Francis</v>
      </c>
      <c r="E15" s="12"/>
      <c r="F15" s="12"/>
      <c r="G15" s="12"/>
      <c r="H15" s="12"/>
      <c r="I15" s="12"/>
      <c r="J15" s="10"/>
      <c r="K15" s="11"/>
      <c r="L15" s="9" t="str">
        <f>VLOOKUP(A15,[1]leden!A$1:C$65536,3,FALSE)</f>
        <v>UN</v>
      </c>
      <c r="M15" s="10"/>
      <c r="N15" s="11"/>
      <c r="O15" s="11" t="str">
        <f>VLOOKUP(A15,[1]leden!A$1:F$65536,6,FALSE)</f>
        <v>4°</v>
      </c>
      <c r="P15" s="11">
        <f>VLOOKUP(A15,[1]leden!A$1:D$65536,4,FALSE)</f>
        <v>0</v>
      </c>
      <c r="R15" s="13">
        <v>11</v>
      </c>
      <c r="S15" s="13">
        <v>28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P15" s="14">
        <f>ROUNDDOWN(AU15/AV15,3)</f>
        <v>0.39200000000000002</v>
      </c>
      <c r="AQ15" s="15"/>
      <c r="AR15" s="11"/>
      <c r="AS15" s="11" t="str">
        <f>IF(AP15&lt;0.335,"OG",IF(AND(AP15&gt;=0.335,AP15&lt;0.405),"MG",IF(AND(AP15&gt;=0.405,AP15&lt;0.495),"PR",IF(AND(AP15&gt;=0.495,AP15&lt;0.61),"DPR",IF(AND(AP15&gt;=0.61,AP15&lt;0.765),"DRPR")))))</f>
        <v>MG</v>
      </c>
      <c r="AU15">
        <f>SUM(R15,U15,X15,AA15,AD15,AG15,AJ15,AM15)</f>
        <v>11</v>
      </c>
      <c r="AV15">
        <f>SUM(S15,V15,Y15,AB15,AE15,AH15,AK15,AN15)</f>
        <v>28</v>
      </c>
    </row>
    <row r="16" spans="1:48" ht="5.2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P16" s="11"/>
      <c r="AQ16" s="11"/>
      <c r="AR16" s="11"/>
      <c r="AS16" s="11"/>
    </row>
    <row r="17" spans="1:48" x14ac:dyDescent="0.2">
      <c r="A17" s="9">
        <v>9414</v>
      </c>
      <c r="B17" s="10"/>
      <c r="C17" s="11"/>
      <c r="D17" s="9" t="str">
        <f>VLOOKUP(A17,[1]leden!A$1:C$65536,2,FALSE)</f>
        <v>EUSSEN Gerardus</v>
      </c>
      <c r="E17" s="12"/>
      <c r="F17" s="12"/>
      <c r="G17" s="12"/>
      <c r="H17" s="12"/>
      <c r="I17" s="12"/>
      <c r="J17" s="10"/>
      <c r="K17" s="11"/>
      <c r="L17" s="9" t="str">
        <f>VLOOKUP(A17,[1]leden!A$1:C$65536,3,FALSE)</f>
        <v>OBA</v>
      </c>
      <c r="M17" s="10"/>
      <c r="N17" s="11"/>
      <c r="O17" s="11" t="str">
        <f>VLOOKUP(A17,[1]leden!A$1:F$65536,6,FALSE)</f>
        <v>4°</v>
      </c>
      <c r="P17" s="11">
        <f>VLOOKUP(A17,[1]leden!A$1:D$65536,4,FALSE)</f>
        <v>0</v>
      </c>
      <c r="R17" s="13">
        <v>17</v>
      </c>
      <c r="S17" s="13">
        <v>40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P17" s="14">
        <f>ROUNDDOWN(AU17/AV17,3)</f>
        <v>0.42499999999999999</v>
      </c>
      <c r="AQ17" s="15"/>
      <c r="AR17" s="11"/>
      <c r="AS17" s="11" t="str">
        <f>IF(AP17&lt;0.335,"OG",IF(AND(AP17&gt;=0.335,AP17&lt;0.405),"MG",IF(AND(AP17&gt;=0.405,AP17&lt;0.495),"PR",IF(AND(AP17&gt;=0.495,AP17&lt;0.61),"DPR",IF(AND(AP17&gt;=0.61,AP17&lt;0.765),"DRPR")))))</f>
        <v>PR</v>
      </c>
      <c r="AU17">
        <f>SUM(R17,U17,X17,AA17,AD17,AG17,AJ17,AM17)</f>
        <v>17</v>
      </c>
      <c r="AV17">
        <f>SUM(S17,V17,Y17,AB17,AE17,AH17,AK17,AN17)</f>
        <v>40</v>
      </c>
    </row>
    <row r="18" spans="1:48" ht="5.25" customHeight="1" x14ac:dyDescent="0.2">
      <c r="AP18" s="16"/>
      <c r="AQ18" s="16"/>
      <c r="AR18" s="16"/>
      <c r="AS18" s="16"/>
    </row>
    <row r="19" spans="1:48" x14ac:dyDescent="0.2">
      <c r="A19" s="9">
        <v>4242</v>
      </c>
      <c r="B19" s="10"/>
      <c r="C19" s="11"/>
      <c r="D19" s="9" t="str">
        <f>VLOOKUP(A19,[1]leden!A$1:C$65536,2,FALSE)</f>
        <v>VERCRUYSSE Johan</v>
      </c>
      <c r="E19" s="12"/>
      <c r="F19" s="12"/>
      <c r="G19" s="12"/>
      <c r="H19" s="12"/>
      <c r="I19" s="12"/>
      <c r="J19" s="10"/>
      <c r="K19" s="11"/>
      <c r="L19" s="9" t="str">
        <f>VLOOKUP(A19,[1]leden!A$1:C$65536,3,FALSE)</f>
        <v>K.BR</v>
      </c>
      <c r="M19" s="10"/>
      <c r="N19" s="11"/>
      <c r="O19" s="11" t="str">
        <f>VLOOKUP(A19,[1]leden!A$1:F$65536,6,FALSE)</f>
        <v>3°</v>
      </c>
      <c r="P19" s="11">
        <f>VLOOKUP(A19,[1]leden!A$1:D$65536,4,FALSE)</f>
        <v>0</v>
      </c>
      <c r="R19" s="17"/>
      <c r="S19" s="1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P19" s="14" t="s">
        <v>6</v>
      </c>
      <c r="AQ19" s="15"/>
      <c r="AR19" s="11"/>
      <c r="AS19" s="11"/>
      <c r="AU19">
        <f>SUM(R19,U19,X19,AA19,AD19,AG19,AJ19,AM19)</f>
        <v>0</v>
      </c>
      <c r="AV19">
        <f>SUM(S19,V19,Y19,AB19,AE19,AH19,AK19,AN19)</f>
        <v>0</v>
      </c>
    </row>
    <row r="20" spans="1:48" ht="3.7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P20" s="11"/>
      <c r="AQ20" s="11"/>
      <c r="AR20" s="11"/>
      <c r="AS20" s="11"/>
    </row>
    <row r="21" spans="1:48" x14ac:dyDescent="0.2">
      <c r="A21" s="9">
        <v>5900</v>
      </c>
      <c r="B21" s="10"/>
      <c r="C21" s="11"/>
      <c r="D21" s="9" t="str">
        <f>VLOOKUP(A21,[1]leden!A$1:C$65536,2,FALSE)</f>
        <v>PUYSTIENS Stephan</v>
      </c>
      <c r="E21" s="12"/>
      <c r="F21" s="12"/>
      <c r="G21" s="12"/>
      <c r="H21" s="12"/>
      <c r="I21" s="12"/>
      <c r="J21" s="10"/>
      <c r="K21" s="11"/>
      <c r="L21" s="9" t="str">
        <f>VLOOKUP(A21,[1]leden!A$1:C$65536,3,FALSE)</f>
        <v>OBA</v>
      </c>
      <c r="M21" s="10"/>
      <c r="N21" s="11"/>
      <c r="O21" s="11" t="str">
        <f>VLOOKUP(A21,[1]leden!A$1:F$65536,6,FALSE)</f>
        <v>3°</v>
      </c>
      <c r="P21" s="11">
        <f>VLOOKUP(A21,[1]leden!A$1:D$65536,4,FALSE)</f>
        <v>0</v>
      </c>
      <c r="R21" s="13">
        <v>15</v>
      </c>
      <c r="S21" s="13">
        <v>48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P21" s="14">
        <f>ROUNDDOWN(AU21/AV21,3)</f>
        <v>0.312</v>
      </c>
      <c r="AQ21" s="15"/>
      <c r="AR21" s="11"/>
      <c r="AS21" s="11" t="str">
        <f>IF(AP21&lt;0.405,"OG",IF(AND(AP21&gt;=0.405,AP21&lt;0.495),"MG",IF(AND(AP21&gt;=0.495,AP21&lt;0.61),"PR",IF(AND(AP21&gt;=0.61,AP21&lt;0.765),"DPR",IF(AND(AP21&gt;=0.765,AP21&lt;0.95),"DRPR")))))</f>
        <v>OG</v>
      </c>
      <c r="AU21">
        <f>SUM(R21,U21,X21,AA21,AD21,AG21,AJ21,AM21)</f>
        <v>15</v>
      </c>
      <c r="AV21">
        <f>SUM(S21,V21,Y21,AB21,AE21,AH21,AK21,AN21)</f>
        <v>48</v>
      </c>
    </row>
    <row r="22" spans="1:48" ht="3.7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P22" s="11"/>
      <c r="AQ22" s="11"/>
      <c r="AR22" s="11"/>
      <c r="AS22" s="11"/>
    </row>
    <row r="23" spans="1:48" x14ac:dyDescent="0.2">
      <c r="A23" s="9">
        <v>9064</v>
      </c>
      <c r="B23" s="10"/>
      <c r="C23" s="11"/>
      <c r="D23" s="9" t="str">
        <f>VLOOKUP(A23,[1]leden!A$1:C$65536,2,FALSE)</f>
        <v>GERSOULLE Marc</v>
      </c>
      <c r="E23" s="12"/>
      <c r="F23" s="12"/>
      <c r="G23" s="12"/>
      <c r="H23" s="12"/>
      <c r="I23" s="12"/>
      <c r="J23" s="10"/>
      <c r="K23" s="11"/>
      <c r="L23" s="9" t="str">
        <f>VLOOKUP(A23,[1]leden!A$1:C$65536,3,FALSE)</f>
        <v>KOH</v>
      </c>
      <c r="M23" s="10"/>
      <c r="N23" s="11"/>
      <c r="O23" s="11" t="str">
        <f>VLOOKUP(A23,[1]leden!A$1:F$65536,6,FALSE)</f>
        <v>3°</v>
      </c>
      <c r="P23" s="11">
        <f>VLOOKUP(A23,[1]leden!A$1:D$65536,4,FALSE)</f>
        <v>0</v>
      </c>
      <c r="R23" s="13">
        <v>16</v>
      </c>
      <c r="S23" s="13">
        <v>72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P23" s="14">
        <f>ROUNDDOWN(AU23/AV23,3)</f>
        <v>0.222</v>
      </c>
      <c r="AQ23" s="15"/>
      <c r="AR23" s="11"/>
      <c r="AS23" s="11" t="str">
        <f>IF(AP23&lt;0.405,"OG",IF(AND(AP23&gt;=0.405,AP23&lt;0.495),"MG",IF(AND(AP23&gt;=0.495,AP23&lt;0.61),"PR",IF(AND(AP23&gt;=0.61,AP23&lt;0.765),"DPR",IF(AND(AP23&gt;=0.765,AP23&lt;0.95),"DRPR")))))</f>
        <v>OG</v>
      </c>
      <c r="AU23">
        <f>SUM(R23,U23,X23,AA23,AD23,AG23,AJ23,AM23)</f>
        <v>16</v>
      </c>
      <c r="AV23">
        <f>SUM(S23,V23,Y23,AB23,AE23,AH23,AK23,AN23)</f>
        <v>72</v>
      </c>
    </row>
    <row r="24" spans="1:48" ht="3.7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P24" s="11"/>
      <c r="AQ24" s="11"/>
      <c r="AR24" s="11"/>
      <c r="AS24" s="11"/>
    </row>
    <row r="25" spans="1:48" x14ac:dyDescent="0.2">
      <c r="A25" s="9">
        <v>9421</v>
      </c>
      <c r="B25" s="10"/>
      <c r="C25" s="11"/>
      <c r="D25" s="9" t="s">
        <v>7</v>
      </c>
      <c r="E25" s="12"/>
      <c r="F25" s="12"/>
      <c r="G25" s="12"/>
      <c r="H25" s="12"/>
      <c r="I25" s="12"/>
      <c r="J25" s="10"/>
      <c r="K25" s="11"/>
      <c r="L25" s="9" t="str">
        <f>VLOOKUP(A25,[1]leden!A$1:C$65536,3,FALSE)</f>
        <v>ED</v>
      </c>
      <c r="M25" s="10"/>
      <c r="N25" s="11"/>
      <c r="O25" s="11" t="str">
        <f>VLOOKUP(A25,[1]leden!A$1:F$65536,6,FALSE)</f>
        <v>3°</v>
      </c>
      <c r="P25" s="11">
        <f>VLOOKUP(A25,[1]leden!A$1:D$65536,4,FALSE)</f>
        <v>0</v>
      </c>
      <c r="R25" s="13">
        <v>18</v>
      </c>
      <c r="S25" s="13">
        <v>42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P25" s="14">
        <f>ROUNDDOWN(AU25/AV25,3)</f>
        <v>0.42799999999999999</v>
      </c>
      <c r="AQ25" s="15"/>
      <c r="AR25" s="11"/>
      <c r="AS25" s="11" t="str">
        <f>IF(AP25&lt;0.405,"OG",IF(AND(AP25&gt;=0.405,AP25&lt;0.495),"MG",IF(AND(AP25&gt;=0.495,AP25&lt;0.61),"PR",IF(AND(AP25&gt;=0.61,AP25&lt;0.765),"DPR",IF(AND(AP25&gt;=0.765,AP25&lt;0.95),"DRPR")))))</f>
        <v>MG</v>
      </c>
      <c r="AU25">
        <f>SUM(R25,U25,X25,AA25,AD25,AG25,AJ25,AM25)</f>
        <v>18</v>
      </c>
      <c r="AV25">
        <f>SUM(S25,V25,Y25,AB25,AE25,AH25,AK25,AN25)</f>
        <v>42</v>
      </c>
    </row>
    <row r="26" spans="1:48" ht="3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P26" s="11"/>
      <c r="AQ26" s="11"/>
      <c r="AR26" s="11"/>
      <c r="AS26" s="11"/>
    </row>
    <row r="27" spans="1:48" x14ac:dyDescent="0.2">
      <c r="A27" s="9">
        <v>9057</v>
      </c>
      <c r="B27" s="10"/>
      <c r="C27" s="11"/>
      <c r="D27" s="9" t="str">
        <f>VLOOKUP(A27,[1]leden!A$1:C$65536,2,FALSE)</f>
        <v>BONTE William</v>
      </c>
      <c r="E27" s="12"/>
      <c r="F27" s="12"/>
      <c r="G27" s="12"/>
      <c r="H27" s="12"/>
      <c r="I27" s="12"/>
      <c r="J27" s="10"/>
      <c r="K27" s="11"/>
      <c r="L27" s="9" t="str">
        <f>VLOOKUP(A27,[1]leden!A$1:C$65536,3,FALSE)</f>
        <v>K.EBC</v>
      </c>
      <c r="M27" s="10"/>
      <c r="N27" s="11"/>
      <c r="O27" s="11" t="str">
        <f>VLOOKUP(A27,[1]leden!A$1:F$65536,6,FALSE)</f>
        <v>3°</v>
      </c>
      <c r="P27" s="11">
        <f>VLOOKUP(A27,[1]leden!A$1:D$65536,4,FALSE)</f>
        <v>0</v>
      </c>
      <c r="R27" s="13">
        <v>13</v>
      </c>
      <c r="S27" s="13">
        <v>36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P27" s="14">
        <f>ROUNDDOWN(AU27/AV27,3)</f>
        <v>0.36099999999999999</v>
      </c>
      <c r="AQ27" s="15"/>
      <c r="AR27" s="11"/>
      <c r="AS27" s="11" t="str">
        <f>IF(AP27&lt;0.405,"OG",IF(AND(AP27&gt;=0.405,AP27&lt;0.495),"MG",IF(AND(AP27&gt;=0.495,AP27&lt;0.61),"PR",IF(AND(AP27&gt;=0.61,AP27&lt;0.765),"DPR",IF(AND(AP27&gt;=0.765,AP27&lt;0.95),"DRPR")))))</f>
        <v>OG</v>
      </c>
      <c r="AU27">
        <f>SUM(R27,U27,X27,AA27,AD27,AG27,AJ27,AM27)</f>
        <v>13</v>
      </c>
      <c r="AV27">
        <f>SUM(S27,V27,Y27,AB27,AE27,AH27,AK27,AN27)</f>
        <v>36</v>
      </c>
    </row>
    <row r="28" spans="1:48" ht="3.7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P28" s="11"/>
      <c r="AQ28" s="11"/>
      <c r="AR28" s="11"/>
      <c r="AS28" s="11"/>
    </row>
    <row r="29" spans="1:48" x14ac:dyDescent="0.2">
      <c r="A29" s="9">
        <v>4036</v>
      </c>
      <c r="B29" s="10"/>
      <c r="C29" s="11"/>
      <c r="D29" s="9" t="str">
        <f>VLOOKUP(A29,[1]leden!A$1:C$65536,2,FALSE)</f>
        <v>STRYPENS Lucien</v>
      </c>
      <c r="E29" s="12"/>
      <c r="F29" s="12"/>
      <c r="G29" s="12"/>
      <c r="H29" s="12"/>
      <c r="I29" s="12"/>
      <c r="J29" s="10"/>
      <c r="K29" s="11"/>
      <c r="L29" s="9" t="str">
        <f>VLOOKUP(A29,[1]leden!A$1:C$65536,3,FALSE)</f>
        <v>BVG</v>
      </c>
      <c r="M29" s="10"/>
      <c r="N29" s="11"/>
      <c r="O29" s="11" t="str">
        <f>VLOOKUP(A29,[1]leden!A$1:F$65536,6,FALSE)</f>
        <v>3°</v>
      </c>
      <c r="P29" s="11">
        <f>VLOOKUP(A29,[1]leden!A$1:D$65536,4,FALSE)</f>
        <v>0</v>
      </c>
      <c r="R29" s="13">
        <v>18</v>
      </c>
      <c r="S29" s="13">
        <v>42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P29" s="14">
        <f>ROUNDDOWN(AU29/AV29,3)</f>
        <v>0.42799999999999999</v>
      </c>
      <c r="AQ29" s="15"/>
      <c r="AR29" s="11"/>
      <c r="AS29" s="11" t="str">
        <f>IF(AP29&lt;0.405,"OG",IF(AND(AP29&gt;=0.405,AP29&lt;0.495),"MG",IF(AND(AP29&gt;=0.495,AP29&lt;0.61),"PR",IF(AND(AP29&gt;=0.61,AP29&lt;0.765),"DPR",IF(AND(AP29&gt;=0.765,AP29&lt;0.95),"DRPR")))))</f>
        <v>MG</v>
      </c>
      <c r="AU29">
        <f>SUM(R29,U29,X29,AA29,AD29,AG29,AJ29,AM29)</f>
        <v>18</v>
      </c>
      <c r="AV29">
        <f>SUM(S29,V29,Y29,AB29,AE29,AH29,AK29,AN29)</f>
        <v>42</v>
      </c>
    </row>
    <row r="30" spans="1:48" ht="4.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P30" s="11"/>
      <c r="AQ30" s="11"/>
      <c r="AR30" s="11"/>
      <c r="AS30" s="11"/>
    </row>
    <row r="31" spans="1:48" x14ac:dyDescent="0.2">
      <c r="A31" s="9">
        <v>1556</v>
      </c>
      <c r="B31" s="10"/>
      <c r="C31" s="11"/>
      <c r="D31" s="9" t="str">
        <f>VLOOKUP(A31,[1]leden!A$1:C$65536,2,FALSE)</f>
        <v>GOEMAERE Yves</v>
      </c>
      <c r="E31" s="12"/>
      <c r="F31" s="12"/>
      <c r="G31" s="12"/>
      <c r="H31" s="12"/>
      <c r="I31" s="12"/>
      <c r="J31" s="10"/>
      <c r="K31" s="11"/>
      <c r="L31" s="9" t="str">
        <f>VLOOKUP(A31,[1]leden!A$1:C$65536,3,FALSE)</f>
        <v>OBA</v>
      </c>
      <c r="M31" s="10"/>
      <c r="N31" s="11"/>
      <c r="O31" s="11" t="str">
        <f>VLOOKUP(A31,[1]leden!A$1:F$65536,6,FALSE)</f>
        <v>3°</v>
      </c>
      <c r="P31" s="11">
        <f>VLOOKUP(A31,[1]leden!A$1:D$65536,4,FALSE)</f>
        <v>0</v>
      </c>
      <c r="R31" s="17">
        <v>18</v>
      </c>
      <c r="S31" s="17">
        <v>36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P31" s="14">
        <f>ROUNDDOWN(AU31/AV31,3)</f>
        <v>0.5</v>
      </c>
      <c r="AQ31" s="15"/>
      <c r="AR31" s="11"/>
      <c r="AS31" s="11" t="str">
        <f>IF(AP31&lt;0.405,"OG",IF(AND(AP31&gt;=0.405,AP31&lt;0.495),"MG",IF(AND(AP31&gt;=0.495,AP31&lt;0.61),"PR",IF(AND(AP31&gt;=0.61,AP31&lt;0.765),"DPR",IF(AND(AP31&gt;=0.765,AP31&lt;0.95),"DRPR")))))</f>
        <v>PR</v>
      </c>
      <c r="AU31">
        <f>SUM(R31,U31,X31,AA31,AD31,AG31,AJ31,AM31)</f>
        <v>18</v>
      </c>
      <c r="AV31">
        <f>SUM(S31,V31,Y31,AB31,AE31,AH31,AK31,AN31)</f>
        <v>36</v>
      </c>
    </row>
    <row r="32" spans="1:48" ht="4.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P32" s="11"/>
      <c r="AQ32" s="11"/>
      <c r="AR32" s="11"/>
      <c r="AS32" s="11"/>
    </row>
    <row r="33" spans="1:48" x14ac:dyDescent="0.2">
      <c r="A33" s="9">
        <v>8891</v>
      </c>
      <c r="B33" s="10"/>
      <c r="C33" s="11"/>
      <c r="D33" s="9" t="str">
        <f>VLOOKUP(A33,[1]leden!A$1:C$65536,2,FALSE)</f>
        <v>PLATTEAU Tiani</v>
      </c>
      <c r="E33" s="12"/>
      <c r="F33" s="12"/>
      <c r="G33" s="12"/>
      <c r="H33" s="12"/>
      <c r="I33" s="12"/>
      <c r="J33" s="10"/>
      <c r="K33" s="11"/>
      <c r="L33" s="9" t="str">
        <f>VLOOKUP(A33,[1]leden!A$1:C$65536,3,FALSE)</f>
        <v>UN</v>
      </c>
      <c r="M33" s="10"/>
      <c r="N33" s="11"/>
      <c r="O33" s="11" t="str">
        <f>VLOOKUP(A33,[1]leden!A$1:F$65536,6,FALSE)</f>
        <v>3°</v>
      </c>
      <c r="P33" s="11">
        <f>VLOOKUP(A33,[1]leden!A$1:D$65536,4,FALSE)</f>
        <v>0</v>
      </c>
      <c r="R33" s="13">
        <v>15</v>
      </c>
      <c r="S33" s="13">
        <v>39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P33" s="14">
        <f>ROUNDDOWN(AU33/AV33,3)</f>
        <v>0.38400000000000001</v>
      </c>
      <c r="AQ33" s="15"/>
      <c r="AR33" s="11"/>
      <c r="AS33" s="11" t="str">
        <f>IF(AP33&lt;0.405,"OG",IF(AND(AP33&gt;=0.405,AP33&lt;0.495),"MG",IF(AND(AP33&gt;=0.495,AP33&lt;0.61),"PR",IF(AND(AP33&gt;=0.61,AP33&lt;0.765),"DPR",IF(AND(AP33&gt;=0.765,AP33&lt;0.95),"DRPR")))))</f>
        <v>OG</v>
      </c>
      <c r="AU33">
        <f>SUM(R33,U33,X33,AA33,AD33,AG33,AJ33,AM33)</f>
        <v>15</v>
      </c>
      <c r="AV33">
        <f>SUM(S33,V33,Y33,AB33,AE33,AH33,AK33,AN33)</f>
        <v>39</v>
      </c>
    </row>
    <row r="34" spans="1:48" ht="6.75" customHeight="1" x14ac:dyDescent="0.2">
      <c r="AP34" s="16"/>
      <c r="AQ34" s="16"/>
      <c r="AR34" s="16"/>
      <c r="AS34" s="16"/>
    </row>
    <row r="35" spans="1:48" x14ac:dyDescent="0.2">
      <c r="A35" s="9">
        <v>7946</v>
      </c>
      <c r="B35" s="10"/>
      <c r="C35" s="11"/>
      <c r="D35" s="9" t="str">
        <f>VLOOKUP(A35,[1]leden!A$1:C$65536,2,FALSE)</f>
        <v>KLINKHAMERS Paul</v>
      </c>
      <c r="E35" s="12"/>
      <c r="F35" s="12"/>
      <c r="G35" s="12"/>
      <c r="H35" s="12"/>
      <c r="I35" s="12"/>
      <c r="J35" s="10"/>
      <c r="K35" s="11"/>
      <c r="L35" s="9" t="str">
        <f>VLOOKUP(A35,[1]leden!A$1:C$65536,3,FALSE)</f>
        <v>ODM</v>
      </c>
      <c r="M35" s="10"/>
      <c r="N35" s="11"/>
      <c r="O35" s="11" t="str">
        <f>VLOOKUP(A35,[1]leden!A$1:F$65536,6,FALSE)</f>
        <v>2°</v>
      </c>
      <c r="P35" s="11">
        <f>VLOOKUP(A35,[1]leden!A$1:D$65536,4,FALSE)</f>
        <v>0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P35" s="14" t="s">
        <v>6</v>
      </c>
      <c r="AQ35" s="15"/>
      <c r="AR35" s="11"/>
      <c r="AS35" s="11"/>
      <c r="AU35">
        <f>SUM(R35,U35,X35,AA35,AD35,AG35,AJ35,AM35)</f>
        <v>0</v>
      </c>
      <c r="AV35">
        <f>SUM(S35,V35,Y35,AB35,AE35,AH35,AK35,AN35)</f>
        <v>0</v>
      </c>
    </row>
    <row r="36" spans="1:48" ht="4.5" customHeight="1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P36" s="11"/>
      <c r="AQ36" s="11"/>
      <c r="AR36" s="11"/>
      <c r="AS36" s="11"/>
    </row>
    <row r="37" spans="1:48" x14ac:dyDescent="0.2">
      <c r="A37" s="9">
        <v>4224</v>
      </c>
      <c r="B37" s="10"/>
      <c r="C37" s="11"/>
      <c r="D37" s="9" t="str">
        <f>VLOOKUP(A37,[1]leden!A$1:C$65536,2,FALSE)</f>
        <v>GUIDE Jean-Pierre</v>
      </c>
      <c r="E37" s="12"/>
      <c r="F37" s="12"/>
      <c r="G37" s="12"/>
      <c r="H37" s="12"/>
      <c r="I37" s="12"/>
      <c r="J37" s="10"/>
      <c r="K37" s="11"/>
      <c r="L37" s="9" t="str">
        <f>VLOOKUP(A37,[1]leden!A$1:C$65536,3,FALSE)</f>
        <v>K.BR</v>
      </c>
      <c r="M37" s="10"/>
      <c r="N37" s="11"/>
      <c r="O37" s="11" t="str">
        <f>VLOOKUP(A37,[1]leden!A$1:F$65536,6,FALSE)</f>
        <v>2°</v>
      </c>
      <c r="P37" s="11">
        <f>VLOOKUP(A37,[1]leden!A$1:D$65536,4,FALSE)</f>
        <v>0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P37" s="14" t="s">
        <v>6</v>
      </c>
      <c r="AQ37" s="15"/>
      <c r="AR37" s="11"/>
      <c r="AS37" s="11"/>
      <c r="AU37">
        <f>SUM(R37,U37,X37,AA37,AD37,AG37,AJ37,AM37)</f>
        <v>0</v>
      </c>
      <c r="AV37">
        <f>SUM(S37,V37,Y37,AB37,AE37,AH37,AK37,AN37)</f>
        <v>0</v>
      </c>
    </row>
    <row r="38" spans="1:48" ht="4.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P38" s="11"/>
      <c r="AQ38" s="11"/>
      <c r="AR38" s="11"/>
      <c r="AS38" s="11"/>
    </row>
    <row r="39" spans="1:48" x14ac:dyDescent="0.2">
      <c r="A39" s="9">
        <v>4389</v>
      </c>
      <c r="B39" s="10"/>
      <c r="C39" s="11"/>
      <c r="D39" s="9" t="str">
        <f>VLOOKUP(A39,[1]leden!A$1:C$65536,2,FALSE)</f>
        <v>VAN KERCKHOVE Andre</v>
      </c>
      <c r="E39" s="12"/>
      <c r="F39" s="12"/>
      <c r="G39" s="12"/>
      <c r="H39" s="12"/>
      <c r="I39" s="12"/>
      <c r="J39" s="10"/>
      <c r="K39" s="11"/>
      <c r="L39" s="9" t="str">
        <f>VLOOKUP(A39,[1]leden!A$1:C$65536,3,FALSE)</f>
        <v>KOH</v>
      </c>
      <c r="M39" s="10"/>
      <c r="N39" s="11"/>
      <c r="O39" s="11" t="str">
        <f>VLOOKUP(A39,[1]leden!A$1:F$65536,6,FALSE)</f>
        <v>2°</v>
      </c>
      <c r="P39" s="11">
        <f>VLOOKUP(A39,[1]leden!A$1:D$65536,4,FALSE)</f>
        <v>0</v>
      </c>
      <c r="R39" s="13">
        <v>22</v>
      </c>
      <c r="S39" s="13">
        <v>46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P39" s="14">
        <f>ROUNDDOWN(AU39/AV39,3)</f>
        <v>0.47799999999999998</v>
      </c>
      <c r="AQ39" s="15"/>
      <c r="AR39" s="11"/>
      <c r="AS39" s="11" t="str">
        <f>IF(AP39&lt;0.495,"OG",IF(AND(AP39&gt;=0.495,AP39&lt;0.61),"MG",IF(AND(AP39&gt;=0.61,AP39&lt;0.765),"PR",IF(AND(AP39&gt;=0.795,AP39&lt;0.95),"DPR",IF(AP39&gt;=0.95,"DRPR")))))</f>
        <v>OG</v>
      </c>
      <c r="AU39">
        <f>SUM(R39,U39,X39,AA39,AD39,AG39,AJ39,AM39)</f>
        <v>22</v>
      </c>
      <c r="AV39">
        <f>SUM(S39,V39,Y39,AB39,AE39,AH39,AK39,AN39)</f>
        <v>46</v>
      </c>
    </row>
    <row r="40" spans="1:48" ht="4.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P40" s="11"/>
      <c r="AQ40" s="11"/>
      <c r="AR40" s="11"/>
      <c r="AS40" s="11"/>
    </row>
    <row r="41" spans="1:48" x14ac:dyDescent="0.2">
      <c r="A41" s="9">
        <v>4422</v>
      </c>
      <c r="B41" s="10"/>
      <c r="C41" s="11"/>
      <c r="D41" s="9" t="str">
        <f>VLOOKUP(A41,[1]leden!A$1:C$65536,2,FALSE)</f>
        <v>DE MEYER Rudi</v>
      </c>
      <c r="E41" s="12"/>
      <c r="F41" s="12"/>
      <c r="G41" s="12"/>
      <c r="H41" s="12"/>
      <c r="I41" s="12"/>
      <c r="J41" s="10"/>
      <c r="K41" s="11"/>
      <c r="L41" s="9" t="str">
        <f>VLOOKUP(A41,[1]leden!A$1:C$65536,3,FALSE)</f>
        <v>ED</v>
      </c>
      <c r="M41" s="10"/>
      <c r="N41" s="11"/>
      <c r="O41" s="11" t="str">
        <f>VLOOKUP(A41,[1]leden!A$1:F$65536,6,FALSE)</f>
        <v>2°</v>
      </c>
      <c r="P41" s="11">
        <f>VLOOKUP(A41,[1]leden!A$1:D$65536,4,FALSE)</f>
        <v>0</v>
      </c>
      <c r="R41" s="13">
        <v>13</v>
      </c>
      <c r="S41" s="13">
        <v>34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P41" s="14">
        <f>ROUNDDOWN(AU41/AV41,3)</f>
        <v>0.38200000000000001</v>
      </c>
      <c r="AQ41" s="15"/>
      <c r="AR41" s="11"/>
      <c r="AS41" s="11" t="str">
        <f>IF(AP41&lt;0.495,"OG",IF(AND(AP41&gt;=0.495,AP41&lt;0.61),"MG",IF(AND(AP41&gt;=0.61,AP41&lt;0.765),"PR",IF(AND(AP41&gt;=0.795,AP41&lt;0.95),"DPR",IF(AP41&gt;=0.95,"DRPR")))))</f>
        <v>OG</v>
      </c>
      <c r="AU41">
        <f>SUM(R41,U41,X41,AA41,AD41,AG41,AJ41,AM41)</f>
        <v>13</v>
      </c>
      <c r="AV41">
        <f>SUM(S41,V41,Y41,AB41,AE41,AH41,AK41,AN41)</f>
        <v>34</v>
      </c>
    </row>
    <row r="42" spans="1:48" ht="3.7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P42" s="11"/>
      <c r="AQ42" s="11"/>
      <c r="AR42" s="11"/>
      <c r="AS42" s="11"/>
    </row>
    <row r="43" spans="1:48" x14ac:dyDescent="0.2">
      <c r="A43" s="9">
        <v>4432</v>
      </c>
      <c r="B43" s="10"/>
      <c r="C43" s="11"/>
      <c r="D43" s="9" t="str">
        <f>VLOOKUP(A43,[1]leden!A$1:C$65536,2,FALSE)</f>
        <v>BAETE Jean-Pierre</v>
      </c>
      <c r="E43" s="12"/>
      <c r="F43" s="12"/>
      <c r="G43" s="12"/>
      <c r="H43" s="12"/>
      <c r="I43" s="12"/>
      <c r="J43" s="10"/>
      <c r="K43" s="11"/>
      <c r="L43" s="9" t="str">
        <f>VLOOKUP(A43,[1]leden!A$1:C$65536,3,FALSE)</f>
        <v>BVG</v>
      </c>
      <c r="M43" s="10"/>
      <c r="N43" s="11"/>
      <c r="O43" s="11" t="str">
        <f>VLOOKUP(A43,[1]leden!A$1:F$65536,6,FALSE)</f>
        <v>2°</v>
      </c>
      <c r="P43" s="11">
        <f>VLOOKUP(A43,[1]leden!A$1:D$65536,4,FALSE)</f>
        <v>0</v>
      </c>
      <c r="R43" s="13">
        <v>15</v>
      </c>
      <c r="S43" s="13">
        <v>68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P43" s="14">
        <f>ROUNDDOWN(AU43/AV43,3)</f>
        <v>0.22</v>
      </c>
      <c r="AQ43" s="15"/>
      <c r="AR43" s="11"/>
      <c r="AS43" s="11" t="str">
        <f>IF(AP43&lt;0.495,"OG",IF(AND(AP43&gt;=0.495,AP43&lt;0.61),"MG",IF(AND(AP43&gt;=0.61,AP43&lt;0.765),"PR",IF(AND(AP43&gt;=0.795,AP43&lt;0.95),"DPR",IF(AP43&gt;=0.95,"DRPR")))))</f>
        <v>OG</v>
      </c>
      <c r="AU43">
        <f>SUM(R43,U43,X43,AA43,AD43,AG43,AJ43,AM43)</f>
        <v>15</v>
      </c>
      <c r="AV43">
        <f>SUM(S43,V43,Y43,AB43,AE43,AH43,AK43,AN43)</f>
        <v>68</v>
      </c>
    </row>
    <row r="44" spans="1:48" ht="3" customHeight="1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P44" s="11"/>
      <c r="AQ44" s="11"/>
      <c r="AR44" s="11"/>
      <c r="AS44" s="11"/>
    </row>
    <row r="45" spans="1:48" x14ac:dyDescent="0.2">
      <c r="A45" s="9">
        <v>8888</v>
      </c>
      <c r="B45" s="10"/>
      <c r="C45" s="11"/>
      <c r="D45" s="9" t="str">
        <f>VLOOKUP(A45,[1]leden!A$1:C$65536,2,FALSE)</f>
        <v>DE MEYER Erik</v>
      </c>
      <c r="E45" s="12"/>
      <c r="F45" s="12"/>
      <c r="G45" s="12"/>
      <c r="H45" s="12"/>
      <c r="I45" s="12"/>
      <c r="J45" s="10"/>
      <c r="K45" s="11"/>
      <c r="L45" s="9" t="str">
        <f>VLOOKUP(A45,[1]leden!A$1:C$65536,3,FALSE)</f>
        <v>UN</v>
      </c>
      <c r="M45" s="10"/>
      <c r="N45" s="11"/>
      <c r="O45" s="11" t="str">
        <f>VLOOKUP(A45,[1]leden!A$1:F$65536,6,FALSE)</f>
        <v>2°</v>
      </c>
      <c r="P45" s="11">
        <f>VLOOKUP(A45,[1]leden!A$1:D$65536,4,FALSE)</f>
        <v>0</v>
      </c>
      <c r="R45" s="13">
        <v>16</v>
      </c>
      <c r="S45" s="13">
        <v>64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P45" s="14">
        <f>ROUNDDOWN(AU45/AV45,3)</f>
        <v>0.25</v>
      </c>
      <c r="AQ45" s="15"/>
      <c r="AR45" s="11"/>
      <c r="AS45" s="11" t="str">
        <f>IF(AP45&lt;0.495,"OG",IF(AND(AP45&gt;=0.495,AP45&lt;0.61),"MG",IF(AND(AP45&gt;=0.61,AP45&lt;0.765),"PR",IF(AND(AP45&gt;=0.795,AP45&lt;0.95),"DPR",IF(AP45&gt;=0.95,"DRPR")))))</f>
        <v>OG</v>
      </c>
      <c r="AU45">
        <f>SUM(R45,U45,X45,AA45,AD45,AG45,AJ45,AM45)</f>
        <v>16</v>
      </c>
      <c r="AV45">
        <f>SUM(S45,V45,Y45,AB45,AE45,AH45,AK45,AN45)</f>
        <v>64</v>
      </c>
    </row>
    <row r="46" spans="1:48" ht="3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P46" s="11"/>
      <c r="AQ46" s="11"/>
      <c r="AR46" s="11"/>
      <c r="AS46" s="11"/>
    </row>
    <row r="47" spans="1:48" x14ac:dyDescent="0.2">
      <c r="A47" s="9">
        <v>4780</v>
      </c>
      <c r="B47" s="10"/>
      <c r="C47" s="11"/>
      <c r="D47" s="9" t="str">
        <f>VLOOKUP(A47,[1]leden!A$1:C$65536,2,FALSE)</f>
        <v xml:space="preserve">LIBRECHT Geert </v>
      </c>
      <c r="E47" s="12"/>
      <c r="F47" s="12"/>
      <c r="G47" s="12"/>
      <c r="H47" s="12"/>
      <c r="I47" s="12"/>
      <c r="J47" s="10"/>
      <c r="K47" s="11"/>
      <c r="L47" s="9" t="str">
        <f>VLOOKUP(A47,[1]leden!A$1:C$65536,3,FALSE)</f>
        <v>OBA</v>
      </c>
      <c r="M47" s="10"/>
      <c r="N47" s="11"/>
      <c r="O47" s="11" t="str">
        <f>VLOOKUP(A47,[1]leden!A$1:F$65536,6,FALSE)</f>
        <v>2°</v>
      </c>
      <c r="P47" s="11">
        <f>VLOOKUP(A47,[1]leden!A$1:D$65536,4,FALSE)</f>
        <v>0</v>
      </c>
      <c r="R47" s="13">
        <v>19</v>
      </c>
      <c r="S47" s="13">
        <v>43</v>
      </c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P47" s="14">
        <f>ROUNDDOWN(AU47/AV47,3)</f>
        <v>0.441</v>
      </c>
      <c r="AQ47" s="15"/>
      <c r="AR47" s="11"/>
      <c r="AS47" s="11" t="str">
        <f>IF(AP47&lt;0.495,"OG",IF(AND(AP47&gt;=0.495,AP47&lt;0.61),"MG",IF(AND(AP47&gt;=0.61,AP47&lt;0.765),"PR",IF(AND(AP47&gt;=0.795,AP47&lt;0.95),"DPR",IF(AP47&gt;=0.95,"DRPR")))))</f>
        <v>OG</v>
      </c>
      <c r="AU47">
        <f>SUM(R47,U47,X47,AA47,AD47,AG47,AJ47,AM47)</f>
        <v>19</v>
      </c>
      <c r="AV47">
        <f>SUM(S47,V47,Y47,AB47,AE47,AH47,AK47,AN47)</f>
        <v>43</v>
      </c>
    </row>
    <row r="48" spans="1:48" ht="4.5" customHeight="1" x14ac:dyDescent="0.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P48" s="11"/>
      <c r="AQ48" s="11"/>
      <c r="AR48" s="11"/>
      <c r="AS48" s="11"/>
    </row>
    <row r="49" spans="1:48" x14ac:dyDescent="0.2">
      <c r="A49" s="9">
        <v>2292</v>
      </c>
      <c r="B49" s="10"/>
      <c r="C49" s="11"/>
      <c r="D49" s="9" t="str">
        <f>VLOOKUP(A49,[1]leden!A$1:C$65536,2,FALSE)</f>
        <v>SLAGMOLEN Frederik</v>
      </c>
      <c r="E49" s="12"/>
      <c r="F49" s="12"/>
      <c r="G49" s="12"/>
      <c r="H49" s="12"/>
      <c r="I49" s="12"/>
      <c r="J49" s="10"/>
      <c r="K49" s="11"/>
      <c r="L49" s="9" t="str">
        <f>VLOOKUP(A49,[1]leden!A$1:C$65536,3,FALSE)</f>
        <v>STROMB</v>
      </c>
      <c r="M49" s="10"/>
      <c r="N49" s="11"/>
      <c r="O49" s="11" t="str">
        <f>VLOOKUP(A49,[1]leden!A$1:F$65536,6,FALSE)</f>
        <v>2°</v>
      </c>
      <c r="P49" s="11">
        <f>VLOOKUP(A49,[1]leden!A$1:D$65536,4,FALSE)</f>
        <v>0</v>
      </c>
      <c r="R49" s="13">
        <v>22</v>
      </c>
      <c r="S49" s="13">
        <v>61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P49" s="14">
        <f>ROUNDDOWN(AU49/AV49,3)</f>
        <v>0.36</v>
      </c>
      <c r="AQ49" s="15"/>
      <c r="AR49" s="11"/>
      <c r="AS49" s="11" t="str">
        <f>IF(AP49&lt;0.495,"OG",IF(AND(AP49&gt;=0.495,AP49&lt;0.61),"MG",IF(AND(AP49&gt;=0.61,AP49&lt;0.765),"PR",IF(AND(AP49&gt;=0.795,AP49&lt;0.95),"DPR",IF(AP49&gt;=0.95,"DRPR")))))</f>
        <v>OG</v>
      </c>
      <c r="AU49">
        <f>SUM(R49,U49,X49,AA49,AD49,AG49,AJ49,AM49)</f>
        <v>22</v>
      </c>
      <c r="AV49">
        <f>SUM(S49,V49,Y49,AB49,AE49,AH49,AK49,AN49)</f>
        <v>61</v>
      </c>
    </row>
    <row r="50" spans="1:48" ht="3" customHeight="1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P50" s="11"/>
      <c r="AQ50" s="11"/>
      <c r="AR50" s="11"/>
      <c r="AS50" s="11"/>
    </row>
    <row r="51" spans="1:48" x14ac:dyDescent="0.2">
      <c r="A51" s="9">
        <v>4263</v>
      </c>
      <c r="B51" s="10"/>
      <c r="C51" s="11"/>
      <c r="D51" s="9" t="str">
        <f>VLOOKUP(A51,[1]leden!A$1:C$65536,2,FALSE)</f>
        <v>SCHLAPA Harald</v>
      </c>
      <c r="E51" s="12"/>
      <c r="F51" s="12"/>
      <c r="G51" s="12"/>
      <c r="H51" s="12"/>
      <c r="I51" s="12"/>
      <c r="J51" s="10"/>
      <c r="K51" s="11"/>
      <c r="L51" s="9" t="str">
        <f>VLOOKUP(A51,[1]leden!A$1:C$65536,3,FALSE)</f>
        <v>OBA</v>
      </c>
      <c r="M51" s="10"/>
      <c r="N51" s="11"/>
      <c r="O51" s="11" t="str">
        <f>VLOOKUP(A51,[1]leden!A$1:F$65536,6,FALSE)</f>
        <v>2°</v>
      </c>
      <c r="P51" s="11">
        <f>VLOOKUP(A51,[1]leden!A$1:D$65536,4,FALSE)</f>
        <v>0</v>
      </c>
      <c r="R51" s="13">
        <v>9</v>
      </c>
      <c r="S51" s="13">
        <v>40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P51" s="14">
        <f>ROUNDDOWN(AU51/AV51,3)</f>
        <v>0.22500000000000001</v>
      </c>
      <c r="AQ51" s="15"/>
      <c r="AR51" s="11"/>
      <c r="AS51" s="11" t="str">
        <f>IF(AP51&lt;0.495,"OG",IF(AND(AP51&gt;=0.495,AP51&lt;0.61),"MG",IF(AND(AP51&gt;=0.61,AP51&lt;0.765),"PR",IF(AND(AP51&gt;=0.795,AP51&lt;0.95),"DPR",IF(AP51&gt;=0.95,"DRPR")))))</f>
        <v>OG</v>
      </c>
      <c r="AU51">
        <f>SUM(R51,U51,X51,AA51,AD51,AG51,AJ51,AM51)</f>
        <v>9</v>
      </c>
      <c r="AV51">
        <f>SUM(S51,V51,Y51,AB51,AE51,AH51,AK51,AN51)</f>
        <v>40</v>
      </c>
    </row>
    <row r="52" spans="1:48" ht="4.5" customHeight="1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P52" s="11"/>
      <c r="AQ52" s="11"/>
      <c r="AR52" s="11"/>
      <c r="AS52" s="11"/>
    </row>
    <row r="53" spans="1:48" x14ac:dyDescent="0.2">
      <c r="A53" s="9">
        <v>4252</v>
      </c>
      <c r="B53" s="10"/>
      <c r="C53" s="11"/>
      <c r="D53" s="9" t="str">
        <f>VLOOKUP(A53,[1]leden!A$1:C$65536,2,FALSE)</f>
        <v>DEJONGHE Freddy</v>
      </c>
      <c r="E53" s="12"/>
      <c r="F53" s="12"/>
      <c r="G53" s="12"/>
      <c r="H53" s="12"/>
      <c r="I53" s="12"/>
      <c r="J53" s="10"/>
      <c r="K53" s="11"/>
      <c r="L53" s="9" t="str">
        <f>VLOOKUP(A53,[1]leden!A$1:C$65536,3,FALSE)</f>
        <v>OBA</v>
      </c>
      <c r="M53" s="10"/>
      <c r="N53" s="11"/>
      <c r="O53" s="11" t="str">
        <f>VLOOKUP(A53,[1]leden!A$1:F$65536,6,FALSE)</f>
        <v>2°</v>
      </c>
      <c r="P53" s="11">
        <f>VLOOKUP(A53,[1]leden!A$1:D$65536,4,FALSE)</f>
        <v>0</v>
      </c>
      <c r="R53" s="13">
        <v>22</v>
      </c>
      <c r="S53" s="13">
        <v>48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P53" s="14">
        <f>ROUNDDOWN(AU53/AV53,3)</f>
        <v>0.45800000000000002</v>
      </c>
      <c r="AQ53" s="15"/>
      <c r="AR53" s="11"/>
      <c r="AS53" s="11" t="str">
        <f>IF(AP53&lt;0.495,"OG",IF(AND(AP53&gt;=0.495,AP53&lt;0.61),"MG",IF(AND(AP53&gt;=0.61,AP53&lt;0.765),"PR",IF(AND(AP53&gt;=0.795,AP53&lt;0.95),"DPR",IF(AP53&gt;=0.95,"DRPR")))))</f>
        <v>OG</v>
      </c>
      <c r="AU53">
        <f>SUM(R53,U53,X53,AA53,AD53,AG53,AJ53,AM53)</f>
        <v>22</v>
      </c>
      <c r="AV53">
        <f>SUM(S53,V53,Y53,AB53,AE53,AH53,AK53,AN53)</f>
        <v>48</v>
      </c>
    </row>
    <row r="54" spans="1:48" ht="3" customHeight="1" x14ac:dyDescent="0.2">
      <c r="AP54" s="16"/>
      <c r="AQ54" s="16"/>
      <c r="AR54" s="16"/>
      <c r="AS54" s="16"/>
    </row>
    <row r="55" spans="1:48" x14ac:dyDescent="0.2">
      <c r="A55" s="9">
        <v>4065</v>
      </c>
      <c r="B55" s="10"/>
      <c r="C55" s="11"/>
      <c r="D55" s="9" t="str">
        <f>VLOOKUP(A55,[1]leden!A$1:C$65536,2,FALSE)</f>
        <v>BAERT Rony</v>
      </c>
      <c r="E55" s="12"/>
      <c r="F55" s="12"/>
      <c r="G55" s="12"/>
      <c r="H55" s="12"/>
      <c r="I55" s="12"/>
      <c r="J55" s="10"/>
      <c r="K55" s="11"/>
      <c r="L55" s="9" t="str">
        <f>VLOOKUP(A55,[1]leden!A$1:C$65536,3,FALSE)</f>
        <v>OBA</v>
      </c>
      <c r="M55" s="10"/>
      <c r="N55" s="11"/>
      <c r="O55" s="11" t="str">
        <f>VLOOKUP(A55,[1]leden!A$1:F$65536,6,FALSE)</f>
        <v>1°</v>
      </c>
      <c r="P55" s="11">
        <f>VLOOKUP(A55,[1]leden!A$1:D$65536,4,FALSE)</f>
        <v>0</v>
      </c>
      <c r="R55" s="13">
        <v>27</v>
      </c>
      <c r="S55" s="13">
        <v>68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P55" s="14">
        <f>ROUNDDOWN(AU55/AV55,3)</f>
        <v>0.39700000000000002</v>
      </c>
      <c r="AQ55" s="15"/>
      <c r="AR55" s="11"/>
      <c r="AS55" s="11" t="str">
        <f>IF(AP55&lt;0.61,"OG",IF(AND(AP55&gt;=0.61,AP55&lt;0.765),"MG",IF(AND(AP55&gt;=0.765,AP55&lt;0.95),"PR",IF(AP55&gt;=0.95,"DPR"))))</f>
        <v>OG</v>
      </c>
      <c r="AU55">
        <f>SUM(R55,U55,X55,AA55,AD55,AG55,AJ55,AM55)</f>
        <v>27</v>
      </c>
      <c r="AV55">
        <f>SUM(S55,V55,Y55,AB55,AE55,AH55,AK55,AN55)</f>
        <v>68</v>
      </c>
    </row>
    <row r="56" spans="1:48" ht="3.75" customHeight="1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P56" s="11"/>
      <c r="AQ56" s="11"/>
      <c r="AR56" s="11"/>
      <c r="AS56" s="11"/>
    </row>
    <row r="57" spans="1:48" x14ac:dyDescent="0.2">
      <c r="A57" s="9">
        <v>4254</v>
      </c>
      <c r="B57" s="10"/>
      <c r="C57" s="11"/>
      <c r="D57" s="9" t="str">
        <f>VLOOKUP(A57,[1]leden!A$1:C$65536,2,FALSE)</f>
        <v>EVERAERT Luc</v>
      </c>
      <c r="E57" s="12"/>
      <c r="F57" s="12"/>
      <c r="G57" s="12"/>
      <c r="H57" s="12"/>
      <c r="I57" s="12"/>
      <c r="J57" s="10"/>
      <c r="K57" s="11"/>
      <c r="L57" s="9" t="str">
        <f>VLOOKUP(A57,[1]leden!A$1:C$65536,3,FALSE)</f>
        <v>OBA</v>
      </c>
      <c r="M57" s="10"/>
      <c r="N57" s="11"/>
      <c r="O57" s="11" t="str">
        <f>VLOOKUP(A57,[1]leden!A$1:F$65536,6,FALSE)</f>
        <v>1°</v>
      </c>
      <c r="P57" s="11">
        <f>VLOOKUP(A57,[1]leden!A$1:D$65536,4,FALSE)</f>
        <v>0</v>
      </c>
      <c r="R57" s="13">
        <v>24</v>
      </c>
      <c r="S57" s="13">
        <v>46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P57" s="14">
        <f>ROUNDDOWN(AU57/AV57,3)</f>
        <v>0.52100000000000002</v>
      </c>
      <c r="AQ57" s="15"/>
      <c r="AR57" s="11"/>
      <c r="AS57" s="11" t="str">
        <f>IF(AP57&lt;0.61,"OG",IF(AND(AP57&gt;=0.61,AP57&lt;0.765),"MG",IF(AND(AP57&gt;=0.765,AP57&lt;0.95),"PR",IF(AP57&gt;=0.95,"DPR"))))</f>
        <v>OG</v>
      </c>
      <c r="AU57">
        <f>SUM(R57,U57,X57,AA57,AD57,AG57,AJ57,AM57)</f>
        <v>24</v>
      </c>
      <c r="AV57">
        <f>SUM(S57,V57,Y57,AB57,AE57,AH57,AK57,AN57)</f>
        <v>46</v>
      </c>
    </row>
    <row r="58" spans="1:48" ht="3.75" customHeight="1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P58" s="11"/>
      <c r="AQ58" s="11"/>
      <c r="AR58" s="11"/>
      <c r="AS58" s="11"/>
    </row>
    <row r="59" spans="1:48" x14ac:dyDescent="0.2">
      <c r="A59" s="9">
        <v>4361</v>
      </c>
      <c r="B59" s="10"/>
      <c r="C59" s="11"/>
      <c r="D59" s="9" t="str">
        <f>VLOOKUP(A59,[1]leden!A$1:C$65536,2,FALSE)</f>
        <v>MANGELINCKX Nico</v>
      </c>
      <c r="E59" s="12"/>
      <c r="F59" s="12"/>
      <c r="G59" s="12"/>
      <c r="H59" s="12"/>
      <c r="I59" s="12"/>
      <c r="J59" s="10"/>
      <c r="K59" s="11"/>
      <c r="L59" s="9" t="str">
        <f>VLOOKUP(A59,[1]leden!A$1:C$65536,3,FALSE)</f>
        <v>KOH</v>
      </c>
      <c r="M59" s="10"/>
      <c r="N59" s="11"/>
      <c r="O59" s="11" t="str">
        <f>VLOOKUP(A59,[1]leden!A$1:F$65536,6,FALSE)</f>
        <v>1°</v>
      </c>
      <c r="P59" s="11">
        <f>VLOOKUP(A59,[1]leden!A$1:D$65536,4,FALSE)</f>
        <v>0</v>
      </c>
      <c r="R59" s="13">
        <v>11</v>
      </c>
      <c r="S59" s="13">
        <v>30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P59" s="14">
        <f>ROUNDDOWN(AU59/AV59,3)</f>
        <v>0.36599999999999999</v>
      </c>
      <c r="AQ59" s="15"/>
      <c r="AR59" s="11"/>
      <c r="AS59" s="11" t="str">
        <f>IF(AP59&lt;0.61,"OG",IF(AND(AP59&gt;=0.61,AP59&lt;0.765),"MG",IF(AND(AP59&gt;=0.765,AP59&lt;0.95),"PR",IF(AP59&gt;=0.95,"DPR"))))</f>
        <v>OG</v>
      </c>
      <c r="AU59">
        <f>SUM(R59,U59,X59,AA59,AD59,AG59,AJ59,AM59)</f>
        <v>11</v>
      </c>
      <c r="AV59">
        <f>SUM(S59,V59,Y59,AB59,AE59,AH59,AK59,AN59)</f>
        <v>30</v>
      </c>
    </row>
    <row r="60" spans="1:48" ht="3" customHeight="1" x14ac:dyDescent="0.2">
      <c r="A60" s="11">
        <v>4691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P60" s="11"/>
      <c r="AQ60" s="11"/>
      <c r="AR60" s="11"/>
      <c r="AS60" s="11"/>
    </row>
    <row r="61" spans="1:48" x14ac:dyDescent="0.2">
      <c r="A61" s="9">
        <v>4635</v>
      </c>
      <c r="B61" s="10"/>
      <c r="C61" s="11"/>
      <c r="D61" s="9" t="str">
        <f>VLOOKUP(A61,[1]leden!A$1:C$65536,2,FALSE)</f>
        <v>DEVLIEGER Raoul</v>
      </c>
      <c r="E61" s="12"/>
      <c r="F61" s="12"/>
      <c r="G61" s="12"/>
      <c r="H61" s="12"/>
      <c r="I61" s="12"/>
      <c r="J61" s="10"/>
      <c r="K61" s="11"/>
      <c r="L61" s="9" t="str">
        <f>VLOOKUP(A61,[1]leden!A$1:C$65536,3,FALSE)</f>
        <v>OBA</v>
      </c>
      <c r="M61" s="10"/>
      <c r="N61" s="11"/>
      <c r="O61" s="11" t="str">
        <f>VLOOKUP(A61,[1]leden!A$1:F$65536,6,FALSE)</f>
        <v>1°</v>
      </c>
      <c r="P61" s="11">
        <f>VLOOKUP(A61,[1]leden!A$1:D$65536,4,FALSE)</f>
        <v>0</v>
      </c>
      <c r="R61" s="13">
        <v>27</v>
      </c>
      <c r="S61" s="13">
        <v>40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P61" s="14">
        <f>ROUNDDOWN(AU61/AV61,3)</f>
        <v>0.67500000000000004</v>
      </c>
      <c r="AQ61" s="15"/>
      <c r="AR61" s="11"/>
      <c r="AS61" s="11" t="str">
        <f>IF(AP61&lt;0.61,"OG",IF(AND(AP61&gt;=0.61,AP61&lt;0.765),"MG",IF(AND(AP61&gt;=0.765,AP61&lt;0.95),"PR",IF(AP61&gt;=0.95,"DPR"))))</f>
        <v>MG</v>
      </c>
      <c r="AU61">
        <f>SUM(R61,U61,X61,AA61,AD61,AG61,AJ61,AM61)</f>
        <v>27</v>
      </c>
      <c r="AV61">
        <f>SUM(S61,V61,Y61,AB61,AE61,AH61,AK61,AN61)</f>
        <v>40</v>
      </c>
    </row>
    <row r="62" spans="1:48" ht="5.2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P62" s="11"/>
      <c r="AQ62" s="11"/>
      <c r="AR62" s="11"/>
      <c r="AS62" s="11"/>
    </row>
    <row r="63" spans="1:48" x14ac:dyDescent="0.2">
      <c r="A63" s="9">
        <v>4269</v>
      </c>
      <c r="B63" s="10"/>
      <c r="C63" s="11"/>
      <c r="D63" s="9" t="str">
        <f>VLOOKUP(A63,[1]leden!A$1:C$65536,2,FALSE)</f>
        <v>TRATSAERT Daniel</v>
      </c>
      <c r="E63" s="12"/>
      <c r="F63" s="12"/>
      <c r="G63" s="12"/>
      <c r="H63" s="12"/>
      <c r="I63" s="12"/>
      <c r="J63" s="10"/>
      <c r="K63" s="11"/>
      <c r="L63" s="9" t="str">
        <f>VLOOKUP(A63,[1]leden!A$1:C$65536,3,FALSE)</f>
        <v>OBA</v>
      </c>
      <c r="M63" s="10"/>
      <c r="N63" s="11"/>
      <c r="O63" s="11" t="str">
        <f>VLOOKUP(A63,[1]leden!A$1:F$65536,6,FALSE)</f>
        <v>1°</v>
      </c>
      <c r="P63" s="11">
        <f>VLOOKUP(A63,[1]leden!A$1:D$65536,4,FALSE)</f>
        <v>0</v>
      </c>
      <c r="R63" s="13">
        <v>24</v>
      </c>
      <c r="S63" s="13">
        <v>44</v>
      </c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P63" s="14">
        <f>ROUNDDOWN(AU63/AV63,3)</f>
        <v>0.54500000000000004</v>
      </c>
      <c r="AQ63" s="15"/>
      <c r="AR63" s="11"/>
      <c r="AS63" s="11" t="str">
        <f>IF(AP63&lt;0.61,"OG",IF(AND(AP63&gt;=0.61,AP63&lt;0.765),"MG",IF(AND(AP63&gt;=0.765,AP63&lt;0.95),"PR",IF(AP63&gt;=0.95,"DPR"))))</f>
        <v>OG</v>
      </c>
      <c r="AU63">
        <f>SUM(R63,U63,X63,AA63,AD63,AG63,AJ63,AM63)</f>
        <v>24</v>
      </c>
      <c r="AV63">
        <f>SUM(S63,V63,Y63,AB63,AE63,AH63,AK63,AN63)</f>
        <v>44</v>
      </c>
    </row>
    <row r="64" spans="1:48" ht="3.75" customHeight="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P64" s="11"/>
      <c r="AQ64" s="11"/>
      <c r="AR64" s="11"/>
      <c r="AS64" s="11"/>
    </row>
    <row r="65" spans="1:48" x14ac:dyDescent="0.2">
      <c r="A65" s="9">
        <v>4545</v>
      </c>
      <c r="B65" s="10"/>
      <c r="C65" s="11"/>
      <c r="D65" s="9" t="str">
        <f>VLOOKUP(A65,[1]leden!A$1:C$65536,2,FALSE)</f>
        <v>GOETHALS Armand</v>
      </c>
      <c r="E65" s="12"/>
      <c r="F65" s="12"/>
      <c r="G65" s="12"/>
      <c r="H65" s="12"/>
      <c r="I65" s="12"/>
      <c r="J65" s="10"/>
      <c r="K65" s="11"/>
      <c r="L65" s="9" t="str">
        <f>VLOOKUP(A65,[1]leden!A$1:C$65536,3,FALSE)</f>
        <v>K.EBC</v>
      </c>
      <c r="M65" s="10"/>
      <c r="N65" s="11"/>
      <c r="O65" s="11" t="str">
        <f>VLOOKUP(A65,[1]leden!A$1:F$65536,6,FALSE)</f>
        <v>1°</v>
      </c>
      <c r="P65" s="11">
        <f>VLOOKUP(A65,[1]leden!A$1:D$65536,4,FALSE)</f>
        <v>0</v>
      </c>
      <c r="R65" s="13">
        <v>27</v>
      </c>
      <c r="S65" s="13">
        <v>52</v>
      </c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P65" s="14">
        <f>ROUNDDOWN(AU65/AV65,3)</f>
        <v>0.51900000000000002</v>
      </c>
      <c r="AQ65" s="15"/>
      <c r="AR65" s="11"/>
      <c r="AS65" s="11" t="str">
        <f>IF(AP65&lt;0.61,"OG",IF(AND(AP65&gt;=0.61,AP65&lt;0.765),"MG",IF(AND(AP65&gt;=0.765,AP65&lt;0.95),"PR",IF(AP65&gt;=0.95,"DPR"))))</f>
        <v>OG</v>
      </c>
      <c r="AU65">
        <f>SUM(R65,U65,X65,AA65,AD65,AG65,AJ65,AM65)</f>
        <v>27</v>
      </c>
      <c r="AV65">
        <f>SUM(S65,V65,Y65,AB65,AE65,AH65,AK65,AN65)</f>
        <v>52</v>
      </c>
    </row>
    <row r="66" spans="1:48" ht="4.5" customHeight="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P66" s="11"/>
      <c r="AQ66" s="11"/>
      <c r="AR66" s="11"/>
      <c r="AS66" s="11"/>
    </row>
    <row r="67" spans="1:48" x14ac:dyDescent="0.2">
      <c r="A67" s="9" t="s">
        <v>8</v>
      </c>
      <c r="B67" s="10"/>
      <c r="C67" s="11"/>
      <c r="D67" s="9" t="str">
        <f>VLOOKUP(A67,[1]leden!A$1:C$65536,2,FALSE)</f>
        <v>CAPPELLE Eddy</v>
      </c>
      <c r="E67" s="12"/>
      <c r="F67" s="12"/>
      <c r="G67" s="12"/>
      <c r="H67" s="12"/>
      <c r="I67" s="12"/>
      <c r="J67" s="10"/>
      <c r="K67" s="11"/>
      <c r="L67" s="9" t="str">
        <f>VLOOKUP(A67,[1]leden!A$1:C$65536,3,FALSE)</f>
        <v>OBA</v>
      </c>
      <c r="M67" s="10"/>
      <c r="N67" s="11"/>
      <c r="O67" s="11" t="str">
        <f>VLOOKUP(A67,[1]leden!A$1:F$65536,6,FALSE)</f>
        <v>1°</v>
      </c>
      <c r="P67" s="11">
        <f>VLOOKUP(A67,[1]leden!A$1:D$65536,4,FALSE)</f>
        <v>0</v>
      </c>
      <c r="R67" s="13">
        <v>17</v>
      </c>
      <c r="S67" s="13">
        <v>55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P67" s="14">
        <f>ROUNDDOWN(AU67/AV67,3)</f>
        <v>0.309</v>
      </c>
      <c r="AQ67" s="15"/>
      <c r="AR67" s="11"/>
      <c r="AS67" s="11" t="str">
        <f>IF(AP67&lt;0.61,"OG",IF(AND(AP67&gt;=0.61,AP67&lt;0.765),"MG",IF(AND(AP67&gt;=0.765,AP67&lt;0.95),"PR",IF(AP67&gt;=0.95,"DPR"))))</f>
        <v>OG</v>
      </c>
      <c r="AU67">
        <f>SUM(R67,U67,X67,AA67,AD67,AG67,AJ67,AM67)</f>
        <v>17</v>
      </c>
      <c r="AV67">
        <f>SUM(S67,V67,Y67,AB67,AE67,AH67,AK67,AN67)</f>
        <v>55</v>
      </c>
    </row>
    <row r="68" spans="1:48" ht="4.5" customHeight="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P68" s="11"/>
      <c r="AQ68" s="11"/>
      <c r="AR68" s="11"/>
      <c r="AS68" s="11"/>
    </row>
    <row r="69" spans="1:48" x14ac:dyDescent="0.2">
      <c r="A69" s="9">
        <v>6953</v>
      </c>
      <c r="B69" s="10"/>
      <c r="C69" s="11"/>
      <c r="D69" s="9" t="str">
        <f>VLOOKUP(A69,[1]leden!A$1:C$65536,2,FALSE)</f>
        <v>DEWIT Anthony</v>
      </c>
      <c r="E69" s="12"/>
      <c r="F69" s="12"/>
      <c r="G69" s="12"/>
      <c r="H69" s="12"/>
      <c r="I69" s="12"/>
      <c r="J69" s="10"/>
      <c r="K69" s="11"/>
      <c r="L69" s="9" t="str">
        <f>VLOOKUP(A69,[1]leden!A$1:C$65536,3,FALSE)</f>
        <v>STROMB</v>
      </c>
      <c r="M69" s="10"/>
      <c r="N69" s="11"/>
      <c r="O69" s="11" t="str">
        <f>VLOOKUP(A69,[1]leden!A$1:F$65536,6,FALSE)</f>
        <v>1°</v>
      </c>
      <c r="P69" s="11">
        <f>VLOOKUP(A69,[1]leden!A$1:D$65536,4,FALSE)</f>
        <v>0</v>
      </c>
      <c r="R69" s="13">
        <v>18</v>
      </c>
      <c r="S69" s="13">
        <v>53</v>
      </c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P69" s="14">
        <f>ROUNDDOWN(AU69/AV69,3)</f>
        <v>0.33900000000000002</v>
      </c>
      <c r="AQ69" s="15"/>
      <c r="AR69" s="11"/>
      <c r="AS69" s="11" t="str">
        <f>IF(AP69&lt;0.61,"OG",IF(AND(AP69&gt;=0.61,AP69&lt;0.765),"MG",IF(AND(AP69&gt;=0.765,AP69&lt;0.95),"PR",IF(AP69&gt;=0.95,"DPR"))))</f>
        <v>OG</v>
      </c>
      <c r="AU69">
        <f>SUM(R69,U69,X69,AA69,AD69,AG69,AJ69,AM69)</f>
        <v>18</v>
      </c>
      <c r="AV69">
        <f>SUM(S69,V69,Y69,AB69,AE69,AH69,AK69,AN69)</f>
        <v>53</v>
      </c>
    </row>
    <row r="70" spans="1:48" ht="3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9"/>
      <c r="AT70" s="18"/>
      <c r="AU70" s="18"/>
      <c r="AV70" s="18"/>
    </row>
    <row r="71" spans="1:48" x14ac:dyDescent="0.2">
      <c r="A71" s="9">
        <v>4519</v>
      </c>
      <c r="B71" s="10"/>
      <c r="C71" s="11"/>
      <c r="D71" s="9" t="str">
        <f>VLOOKUP(A71,[1]leden!A$1:C$65536,2,FALSE)</f>
        <v>MALFAIT Michel</v>
      </c>
      <c r="E71" s="12"/>
      <c r="F71" s="12"/>
      <c r="G71" s="12"/>
      <c r="H71" s="12"/>
      <c r="I71" s="12"/>
      <c r="J71" s="10"/>
      <c r="K71" s="11"/>
      <c r="L71" s="9" t="str">
        <f>VLOOKUP(A71,[1]leden!A$1:C$65536,3,FALSE)</f>
        <v>UN</v>
      </c>
      <c r="M71" s="10"/>
      <c r="N71" s="11"/>
      <c r="O71" s="11" t="str">
        <f>VLOOKUP(A71,[1]leden!A$1:F$65536,6,FALSE)</f>
        <v>exc</v>
      </c>
      <c r="P71" s="11">
        <f>VLOOKUP(A71,[1]leden!A$1:D$65536,4,FALSE)</f>
        <v>0</v>
      </c>
      <c r="R71" s="13">
        <v>27</v>
      </c>
      <c r="S71" s="13">
        <v>48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P71" s="14">
        <f>ROUNDDOWN(AU71/AV71,3)</f>
        <v>0.56200000000000006</v>
      </c>
      <c r="AQ71" s="15"/>
      <c r="AR71" s="11"/>
      <c r="AS71" s="11" t="str">
        <f>IF(AP71&lt;0.765,"OG",IF(AND(AP71&gt;=0.765,AP71&lt;0.95),"MG",IF(AP71&gt;=0.95,"PR")))</f>
        <v>OG</v>
      </c>
      <c r="AU71">
        <f>SUM(R71,U71,X71,AA71,AD71,AG71,AJ71,AM71)</f>
        <v>27</v>
      </c>
      <c r="AV71">
        <f>SUM(S71,V71,Y71,AB71,AE71,AH71,AK71,AN71)</f>
        <v>48</v>
      </c>
    </row>
    <row r="72" spans="1:48" ht="3" customHeight="1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</row>
    <row r="73" spans="1:48" x14ac:dyDescent="0.2">
      <c r="A73" s="9">
        <v>4387</v>
      </c>
      <c r="B73" s="10"/>
      <c r="C73" s="11"/>
      <c r="D73" s="9" t="str">
        <f>VLOOKUP(A73,[1]leden!A$1:C$65536,2,FALSE)</f>
        <v>TEMMERMAN Walter</v>
      </c>
      <c r="E73" s="12"/>
      <c r="F73" s="12"/>
      <c r="G73" s="12"/>
      <c r="H73" s="12"/>
      <c r="I73" s="12"/>
      <c r="J73" s="10"/>
      <c r="K73" s="11"/>
      <c r="L73" s="9" t="str">
        <f>VLOOKUP(A73,[1]leden!A$1:C$65536,3,FALSE)</f>
        <v>KOH</v>
      </c>
      <c r="M73" s="10"/>
      <c r="N73" s="11"/>
      <c r="O73" s="11" t="str">
        <f>VLOOKUP(A73,[1]leden!A$1:F$65536,6,FALSE)</f>
        <v>exc</v>
      </c>
      <c r="P73" s="11">
        <f>VLOOKUP(A73,[1]leden!A$1:D$65536,4,FALSE)</f>
        <v>0</v>
      </c>
      <c r="R73" s="13">
        <v>22</v>
      </c>
      <c r="S73" s="13">
        <v>41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P73" s="14">
        <f>ROUNDDOWN(AU73/AV73,3)</f>
        <v>0.53600000000000003</v>
      </c>
      <c r="AQ73" s="15"/>
      <c r="AR73" s="11"/>
      <c r="AS73" s="11" t="str">
        <f>IF(AP73&lt;0.765,"OG",IF(AND(AP73&gt;=0.765,AP73&lt;0.95),"MG",IF(AP73&gt;=0.95,"PR")))</f>
        <v>OG</v>
      </c>
      <c r="AU73">
        <f>SUM(R73,U73,X73,AA73,AD73,AG73,AJ73,AM73)</f>
        <v>22</v>
      </c>
      <c r="AV73">
        <f>SUM(S73,V73,Y73,AB73,AE73,AH73,AK73,AN73)</f>
        <v>41</v>
      </c>
    </row>
    <row r="74" spans="1:48" x14ac:dyDescent="0.2">
      <c r="A74" s="20" t="s">
        <v>9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8"/>
      <c r="O74" s="21"/>
      <c r="P74" s="18"/>
      <c r="Q74" s="18"/>
      <c r="R74" s="22"/>
      <c r="S74" s="22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23"/>
      <c r="AQ74" s="23"/>
      <c r="AR74" s="18"/>
      <c r="AS74" s="19"/>
      <c r="AT74" s="18"/>
      <c r="AU74" s="18"/>
      <c r="AV74" s="18"/>
    </row>
    <row r="75" spans="1:48" ht="5.25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</row>
    <row r="76" spans="1:48" x14ac:dyDescent="0.2">
      <c r="A76" s="9">
        <v>8296</v>
      </c>
      <c r="B76" s="10"/>
      <c r="C76" s="11"/>
      <c r="D76" s="9" t="str">
        <f>VLOOKUP(A76,[1]leden!A$1:C$65536,2,FALSE)</f>
        <v>MAES Jozef</v>
      </c>
      <c r="E76" s="12"/>
      <c r="F76" s="12"/>
      <c r="G76" s="12"/>
      <c r="H76" s="12"/>
      <c r="I76" s="12"/>
      <c r="J76" s="10"/>
      <c r="K76" s="11"/>
      <c r="L76" s="9" t="str">
        <f>VLOOKUP(A76,[1]leden!A$1:C$65536,3,FALSE)</f>
        <v>OBA</v>
      </c>
      <c r="M76" s="10"/>
      <c r="N76" s="11"/>
      <c r="O76" s="11" t="str">
        <f>VLOOKUP(A76,[1]leden!A$1:F$65536,6,FALSE)</f>
        <v>4°</v>
      </c>
      <c r="P76" s="11">
        <f>VLOOKUP(A76,[1]leden!A$1:D$65536,4,FALSE)</f>
        <v>0</v>
      </c>
      <c r="R76" s="13">
        <v>17</v>
      </c>
      <c r="S76" s="13">
        <v>61</v>
      </c>
      <c r="T76" s="13"/>
      <c r="U76" s="13">
        <v>11</v>
      </c>
      <c r="V76" s="13">
        <v>37</v>
      </c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P76" s="14">
        <f>ROUNDDOWN(AU76/AV76,3)</f>
        <v>0.28499999999999998</v>
      </c>
      <c r="AQ76" s="15"/>
      <c r="AR76" s="11"/>
      <c r="AS76" s="11" t="str">
        <f>IF(AP76&lt;0.335,"OG",IF(AND(AP76&gt;=0.335,AP76&lt;0.405),"MG",IF(AND(AP76&gt;=0.405,AP76&lt;0.495),"PR",IF(AND(AP76&gt;=0.495,AP76&lt;0.61),"DPR",IF(AND(AP76&gt;=0.61,AP76&lt;0.765),"DRPR")))))</f>
        <v>OG</v>
      </c>
      <c r="AU76">
        <f>SUM(R76,U76,X76,AA76,AD76,AG76,AJ76,AM76)</f>
        <v>28</v>
      </c>
      <c r="AV76">
        <f>SUM(S76,V76,Y76,AB76,AE76,AH76,AK76,AN76)</f>
        <v>98</v>
      </c>
    </row>
    <row r="77" spans="1:48" ht="3" customHeight="1" x14ac:dyDescent="0.2"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P77" s="16"/>
      <c r="AQ77" s="16"/>
      <c r="AR77" s="16"/>
      <c r="AS77" s="16"/>
    </row>
    <row r="78" spans="1:48" x14ac:dyDescent="0.2">
      <c r="A78" s="9">
        <v>4150</v>
      </c>
      <c r="B78" s="10"/>
      <c r="C78" s="11"/>
      <c r="D78" s="9" t="str">
        <f>VLOOKUP(A78,[1]leden!A$1:C$65536,2,FALSE)</f>
        <v>DEVROE Eddy</v>
      </c>
      <c r="E78" s="12"/>
      <c r="F78" s="12"/>
      <c r="G78" s="12"/>
      <c r="H78" s="12"/>
      <c r="I78" s="12"/>
      <c r="J78" s="10"/>
      <c r="K78" s="11"/>
      <c r="L78" s="9" t="str">
        <f>VLOOKUP(A78,[1]leden!A$1:C$65536,3,FALSE)</f>
        <v>K.BR</v>
      </c>
      <c r="M78" s="10"/>
      <c r="N78" s="11"/>
      <c r="O78" s="11" t="str">
        <f>VLOOKUP(A78,[1]leden!A$1:F$65536,6,FALSE)</f>
        <v>3°</v>
      </c>
      <c r="P78" s="11">
        <f>VLOOKUP(A78,[1]leden!A$1:D$65536,4,FALSE)</f>
        <v>0</v>
      </c>
      <c r="R78" s="13">
        <v>18</v>
      </c>
      <c r="S78" s="13">
        <v>46</v>
      </c>
      <c r="T78" s="13"/>
      <c r="U78" s="13">
        <v>18</v>
      </c>
      <c r="V78" s="13">
        <v>51</v>
      </c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P78" s="14">
        <f>ROUNDDOWN(AU78/AV78,3)</f>
        <v>0.371</v>
      </c>
      <c r="AQ78" s="15"/>
      <c r="AR78" s="11"/>
      <c r="AS78" s="11" t="str">
        <f>IF(AP78&lt;0.405,"OG",IF(AND(AP78&gt;=0.405,AP78&lt;0.495),"MG",IF(AND(AP78&gt;=0.495,AP78&lt;0.61),"PR",IF(AND(AP78&gt;=0.61,AP78&lt;0.765),"DPR",IF(AND(AP78&gt;=0.765,AP78&lt;0.95),"DRPR")))))</f>
        <v>OG</v>
      </c>
      <c r="AU78">
        <f>SUM(R78,U78,X78,AA78,AD78,AG78,AJ78,AM78)</f>
        <v>36</v>
      </c>
      <c r="AV78">
        <f>SUM(S78,V78,Y78,AB78,AE78,AH78,AK78,AN78)</f>
        <v>97</v>
      </c>
    </row>
    <row r="79" spans="1:48" ht="3.75" customHeigh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P79" s="11"/>
      <c r="AQ79" s="11"/>
      <c r="AR79" s="11"/>
      <c r="AS79" s="11"/>
    </row>
    <row r="80" spans="1:48" x14ac:dyDescent="0.2">
      <c r="A80" s="9">
        <v>4256</v>
      </c>
      <c r="B80" s="10"/>
      <c r="C80" s="11"/>
      <c r="D80" s="9" t="str">
        <f>VLOOKUP(A80,[1]leden!A$1:C$65536,2,FALSE)</f>
        <v>HELSMOORTEL Rik</v>
      </c>
      <c r="E80" s="12"/>
      <c r="F80" s="12"/>
      <c r="G80" s="12"/>
      <c r="H80" s="12"/>
      <c r="I80" s="12"/>
      <c r="J80" s="10"/>
      <c r="K80" s="11"/>
      <c r="L80" s="9" t="str">
        <f>VLOOKUP(A80,[1]leden!A$1:C$65536,3,FALSE)</f>
        <v>OBA</v>
      </c>
      <c r="M80" s="10"/>
      <c r="N80" s="11"/>
      <c r="O80" s="11" t="str">
        <f>VLOOKUP(A80,[1]leden!A$1:F$65536,6,FALSE)</f>
        <v>3°</v>
      </c>
      <c r="P80" s="11">
        <f>VLOOKUP(A80,[1]leden!A$1:D$65536,4,FALSE)</f>
        <v>0</v>
      </c>
      <c r="R80" s="13">
        <v>12</v>
      </c>
      <c r="S80" s="13">
        <v>42</v>
      </c>
      <c r="T80" s="13"/>
      <c r="U80" s="13">
        <v>18</v>
      </c>
      <c r="V80" s="13">
        <v>40</v>
      </c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P80" s="14">
        <f>ROUNDDOWN(AU80/AV80,3)</f>
        <v>0.36499999999999999</v>
      </c>
      <c r="AQ80" s="15"/>
      <c r="AR80" s="11"/>
      <c r="AS80" s="11" t="str">
        <f>IF(AP80&lt;0.405,"OG",IF(AND(AP80&gt;=0.405,AP80&lt;0.495),"MG",IF(AND(AP80&gt;=0.495,AP80&lt;0.61),"PR",IF(AND(AP80&gt;=0.61,AP80&lt;0.765),"DPR",IF(AND(AP80&gt;=0.765,AP80&lt;0.95),"DRPR")))))</f>
        <v>OG</v>
      </c>
      <c r="AU80">
        <f>SUM(R80,U80,X80,AA80,AD80,AG80,AJ80,AM80)</f>
        <v>30</v>
      </c>
      <c r="AV80">
        <f>SUM(S80,V80,Y80,AB80,AE80,AH80,AK80,AN80)</f>
        <v>82</v>
      </c>
    </row>
    <row r="81" spans="1:48" ht="3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P81" s="11"/>
      <c r="AQ81" s="11"/>
      <c r="AR81" s="11"/>
      <c r="AS81" s="11"/>
    </row>
    <row r="82" spans="1:48" x14ac:dyDescent="0.2">
      <c r="A82" s="9">
        <v>2209</v>
      </c>
      <c r="B82" s="10"/>
      <c r="C82" s="11"/>
      <c r="D82" s="9" t="str">
        <f>VLOOKUP(A82,[1]leden!A$1:C$65536,2,FALSE)</f>
        <v>DE MUYLDER Joseph</v>
      </c>
      <c r="E82" s="12"/>
      <c r="F82" s="12"/>
      <c r="G82" s="12"/>
      <c r="H82" s="12"/>
      <c r="I82" s="12"/>
      <c r="J82" s="10"/>
      <c r="K82" s="11"/>
      <c r="L82" s="9" t="str">
        <f>VLOOKUP(A82,[1]leden!A$1:C$65536,3,FALSE)</f>
        <v>COU</v>
      </c>
      <c r="M82" s="10"/>
      <c r="N82" s="11"/>
      <c r="O82" s="11" t="str">
        <f>VLOOKUP(A82,[1]leden!A$1:F$65536,6,FALSE)</f>
        <v>3°</v>
      </c>
      <c r="P82" s="11">
        <f>VLOOKUP(A82,[1]leden!A$1:D$65536,4,FALSE)</f>
        <v>0</v>
      </c>
      <c r="R82" s="13">
        <v>18</v>
      </c>
      <c r="S82" s="13">
        <v>40</v>
      </c>
      <c r="T82" s="13"/>
      <c r="U82" s="13">
        <v>11</v>
      </c>
      <c r="V82" s="13">
        <v>52</v>
      </c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P82" s="14">
        <f>ROUNDDOWN(AU82/AV82,3)</f>
        <v>0.315</v>
      </c>
      <c r="AQ82" s="15"/>
      <c r="AR82" s="11"/>
      <c r="AS82" s="11" t="str">
        <f>IF(AP82&lt;0.405,"OG",IF(AND(AP82&gt;=0.405,AP82&lt;0.495),"MG",IF(AND(AP82&gt;=0.495,AP82&lt;0.61),"PR",IF(AND(AP82&gt;=0.61,AP82&lt;0.765),"DPR",IF(AND(AP82&gt;=0.765,AP82&lt;0.95),"DRPR")))))</f>
        <v>OG</v>
      </c>
      <c r="AU82">
        <f>SUM(R82,U82,X82,AA82,AD82,AG82,AJ82,AM82)</f>
        <v>29</v>
      </c>
      <c r="AV82">
        <f>SUM(S82,V82,Y82,AB82,AE82,AH82,AK82,AN82)</f>
        <v>92</v>
      </c>
    </row>
    <row r="83" spans="1:48" ht="3.75" customHeight="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P83" s="11"/>
      <c r="AQ83" s="11"/>
      <c r="AR83" s="11"/>
      <c r="AS83" s="11"/>
    </row>
    <row r="84" spans="1:48" x14ac:dyDescent="0.2">
      <c r="A84" s="9">
        <v>8659</v>
      </c>
      <c r="B84" s="10"/>
      <c r="C84" s="11"/>
      <c r="D84" s="9" t="str">
        <f>VLOOKUP(A84,[1]leden!A$1:C$65536,2,FALSE)</f>
        <v>LAMPAERT Eddy</v>
      </c>
      <c r="E84" s="12"/>
      <c r="F84" s="12"/>
      <c r="G84" s="12"/>
      <c r="H84" s="12"/>
      <c r="I84" s="12"/>
      <c r="J84" s="10"/>
      <c r="K84" s="11"/>
      <c r="L84" s="9" t="str">
        <f>VLOOKUP(A84,[1]leden!A$1:C$65536,3,FALSE)</f>
        <v>K.EBC</v>
      </c>
      <c r="M84" s="10"/>
      <c r="N84" s="11"/>
      <c r="O84" s="11" t="str">
        <f>VLOOKUP(A84,[1]leden!A$1:F$65536,6,FALSE)</f>
        <v>3°</v>
      </c>
      <c r="P84" s="11">
        <f>VLOOKUP(A84,[1]leden!A$1:D$65536,4,FALSE)</f>
        <v>0</v>
      </c>
      <c r="R84" s="13">
        <v>18</v>
      </c>
      <c r="S84" s="13">
        <v>42</v>
      </c>
      <c r="T84" s="13"/>
      <c r="U84" s="13">
        <v>14</v>
      </c>
      <c r="V84" s="13">
        <v>34</v>
      </c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P84" s="14">
        <f>ROUNDDOWN(AU84/AV84,3)</f>
        <v>0.42099999999999999</v>
      </c>
      <c r="AQ84" s="15"/>
      <c r="AR84" s="11"/>
      <c r="AS84" s="11" t="str">
        <f>IF(AP84&lt;0.405,"OG",IF(AND(AP84&gt;=0.405,AP84&lt;0.495),"MG",IF(AND(AP84&gt;=0.495,AP84&lt;0.61),"PR",IF(AND(AP84&gt;=0.61,AP84&lt;0.765),"DPR",IF(AND(AP84&gt;=0.765,AP84&lt;0.95),"DRPR")))))</f>
        <v>MG</v>
      </c>
      <c r="AU84">
        <f>SUM(R84,U84,X84,AA84,AD84,AG84,AJ84,AM84)</f>
        <v>32</v>
      </c>
      <c r="AV84">
        <f>SUM(S84,V84,Y84,AB84,AE84,AH84,AK84,AN84)</f>
        <v>76</v>
      </c>
    </row>
    <row r="85" spans="1:48" ht="3.75" customHeight="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P85" s="11"/>
      <c r="AQ85" s="11"/>
      <c r="AR85" s="11"/>
      <c r="AS85" s="11"/>
    </row>
    <row r="86" spans="1:48" x14ac:dyDescent="0.2">
      <c r="A86" s="9">
        <v>8454</v>
      </c>
      <c r="B86" s="10"/>
      <c r="C86" s="11"/>
      <c r="D86" s="9" t="str">
        <f>VLOOKUP(A86,[1]leden!A$1:C$65536,2,FALSE)</f>
        <v>STUYVAERT Marijn</v>
      </c>
      <c r="E86" s="12"/>
      <c r="F86" s="12"/>
      <c r="G86" s="12"/>
      <c r="H86" s="12"/>
      <c r="I86" s="12"/>
      <c r="J86" s="10"/>
      <c r="K86" s="11"/>
      <c r="L86" s="9" t="str">
        <f>VLOOKUP(A86,[1]leden!A$1:C$65536,3,FALSE)</f>
        <v>K.BR</v>
      </c>
      <c r="M86" s="10"/>
      <c r="N86" s="11"/>
      <c r="O86" s="11" t="str">
        <f>VLOOKUP(A86,[1]leden!A$1:F$65536,6,FALSE)</f>
        <v>3°</v>
      </c>
      <c r="P86" s="11">
        <f>VLOOKUP(A86,[1]leden!A$1:D$65536,4,FALSE)</f>
        <v>0</v>
      </c>
      <c r="R86" s="13">
        <v>15</v>
      </c>
      <c r="S86" s="13">
        <v>39</v>
      </c>
      <c r="T86" s="13"/>
      <c r="U86" s="13">
        <v>12</v>
      </c>
      <c r="V86" s="13">
        <v>30</v>
      </c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P86" s="14">
        <f>ROUNDDOWN(AU86/AV86,3)</f>
        <v>0.39100000000000001</v>
      </c>
      <c r="AQ86" s="15"/>
      <c r="AR86" s="11"/>
      <c r="AS86" s="11" t="str">
        <f>IF(AP86&lt;0.405,"OG",IF(AND(AP86&gt;=0.405,AP86&lt;0.495),"MG",IF(AND(AP86&gt;=0.495,AP86&lt;0.61),"PR",IF(AND(AP86&gt;=0.61,AP86&lt;0.765),"DPR",IF(AND(AP86&gt;=0.765,AP86&lt;0.95),"DRPR")))))</f>
        <v>OG</v>
      </c>
      <c r="AU86">
        <f>SUM(R86,U86,X86,AA86,AD86,AG86,AJ86,AM86)</f>
        <v>27</v>
      </c>
      <c r="AV86">
        <f>SUM(S86,V86,Y86,AB86,AE86,AH86,AK86,AN86)</f>
        <v>69</v>
      </c>
    </row>
    <row r="87" spans="1:48" ht="3.75" customHeight="1" x14ac:dyDescent="0.2"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P87" s="16"/>
      <c r="AQ87" s="16"/>
      <c r="AR87" s="16"/>
      <c r="AS87" s="16"/>
    </row>
    <row r="88" spans="1:48" x14ac:dyDescent="0.2">
      <c r="A88" s="9">
        <v>4456</v>
      </c>
      <c r="B88" s="10"/>
      <c r="C88" s="11"/>
      <c r="D88" s="9" t="str">
        <f>VLOOKUP(A88,[1]leden!A$1:C$65536,2,FALSE)</f>
        <v>DUPONT Jean-Claude</v>
      </c>
      <c r="E88" s="12"/>
      <c r="F88" s="12"/>
      <c r="G88" s="12"/>
      <c r="H88" s="12"/>
      <c r="I88" s="12"/>
      <c r="J88" s="10"/>
      <c r="K88" s="11"/>
      <c r="L88" s="9" t="str">
        <f>VLOOKUP(A88,[1]leden!A$1:C$65536,3,FALSE)</f>
        <v>UN</v>
      </c>
      <c r="M88" s="10"/>
      <c r="N88" s="11"/>
      <c r="O88" s="11" t="str">
        <f>VLOOKUP(A88,[1]leden!A$1:F$65536,6,FALSE)</f>
        <v>2°</v>
      </c>
      <c r="P88" s="11">
        <f>VLOOKUP(A88,[1]leden!A$1:D$65536,4,FALSE)</f>
        <v>0</v>
      </c>
      <c r="R88" s="13">
        <v>22</v>
      </c>
      <c r="S88" s="13">
        <v>47</v>
      </c>
      <c r="T88" s="13"/>
      <c r="U88" s="13">
        <v>4</v>
      </c>
      <c r="V88" s="13">
        <v>20</v>
      </c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P88" s="14">
        <f>ROUNDDOWN(AU88/AV88,3)</f>
        <v>0.38800000000000001</v>
      </c>
      <c r="AQ88" s="15"/>
      <c r="AR88" s="11"/>
      <c r="AS88" s="11" t="str">
        <f>IF(AP88&lt;0.495,"OG",IF(AND(AP88&gt;=0.495,AP88&lt;0.61),"MG",IF(AND(AP88&gt;=0.61,AP88&lt;0.765),"PR",IF(AND(AP88&gt;=0.795,AP88&lt;0.95),"DPR",IF(AP88&gt;=0.95,"DRPR")))))</f>
        <v>OG</v>
      </c>
      <c r="AU88">
        <f>SUM(R88,U88,X88,AA88,AD88,AG88,AJ88,AM88)</f>
        <v>26</v>
      </c>
      <c r="AV88">
        <f>SUM(S88,V88,Y88,AB88,AE88,AH88,AK88,AN88)</f>
        <v>67</v>
      </c>
    </row>
    <row r="89" spans="1:48" ht="3" customHeight="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P89" s="11"/>
      <c r="AQ89" s="11"/>
      <c r="AR89" s="11"/>
      <c r="AS89" s="11"/>
    </row>
    <row r="90" spans="1:48" x14ac:dyDescent="0.2">
      <c r="A90" s="9">
        <v>4305</v>
      </c>
      <c r="B90" s="10"/>
      <c r="C90" s="11"/>
      <c r="D90" s="9" t="str">
        <f>VLOOKUP(A90,[1]leden!A$1:C$65536,2,FALSE)</f>
        <v>DE HERTOG Ives</v>
      </c>
      <c r="E90" s="12"/>
      <c r="F90" s="12"/>
      <c r="G90" s="12"/>
      <c r="H90" s="12"/>
      <c r="I90" s="12"/>
      <c r="J90" s="10"/>
      <c r="K90" s="11"/>
      <c r="L90" s="9" t="str">
        <f>VLOOKUP(A90,[1]leden!A$1:C$65536,3,FALSE)</f>
        <v>KOH</v>
      </c>
      <c r="M90" s="10"/>
      <c r="N90" s="11"/>
      <c r="O90" s="11" t="str">
        <f>VLOOKUP(A90,[1]leden!A$1:F$65536,6,FALSE)</f>
        <v>2°</v>
      </c>
      <c r="P90" s="11">
        <f>VLOOKUP(A90,[1]leden!A$1:D$65536,4,FALSE)</f>
        <v>0</v>
      </c>
      <c r="R90" s="13">
        <v>22</v>
      </c>
      <c r="S90" s="13">
        <v>40</v>
      </c>
      <c r="T90" s="13"/>
      <c r="U90" s="17">
        <v>22</v>
      </c>
      <c r="V90" s="17">
        <v>35</v>
      </c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P90" s="14">
        <f>ROUNDDOWN(AU90/AV90,3)</f>
        <v>0.58599999999999997</v>
      </c>
      <c r="AQ90" s="15"/>
      <c r="AR90" s="11"/>
      <c r="AS90" s="11" t="str">
        <f>IF(AP90&lt;0.495,"OG",IF(AND(AP90&gt;=0.495,AP90&lt;0.61),"MG",IF(AND(AP90&gt;=0.61,AP90&lt;0.765),"PR",IF(AND(AP90&gt;=0.795,AP90&lt;0.95),"DPR",IF(AP90&gt;=0.95,"DRPR")))))</f>
        <v>MG</v>
      </c>
      <c r="AU90">
        <f>SUM(R90,U90,X90,AA90,AD90,AG90,AJ90,AM90)</f>
        <v>44</v>
      </c>
      <c r="AV90">
        <f>SUM(S90,V90,Y90,AB90,AE90,AH90,AK90,AN90)</f>
        <v>75</v>
      </c>
    </row>
    <row r="91" spans="1:48" ht="4.5" customHeight="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P91" s="11"/>
      <c r="AQ91" s="11"/>
      <c r="AR91" s="11"/>
      <c r="AS91" s="11"/>
    </row>
    <row r="92" spans="1:48" x14ac:dyDescent="0.2">
      <c r="A92" s="9">
        <v>9063</v>
      </c>
      <c r="B92" s="10"/>
      <c r="C92" s="11"/>
      <c r="D92" s="9" t="str">
        <f>VLOOKUP(A92,[1]leden!A$1:C$65536,2,FALSE)</f>
        <v>DE BECK Clery</v>
      </c>
      <c r="E92" s="12"/>
      <c r="F92" s="12"/>
      <c r="G92" s="12"/>
      <c r="H92" s="12"/>
      <c r="I92" s="12"/>
      <c r="J92" s="10"/>
      <c r="K92" s="11"/>
      <c r="L92" s="9" t="str">
        <f>VLOOKUP(A92,[1]leden!A$1:C$65536,3,FALSE)</f>
        <v>KOH</v>
      </c>
      <c r="M92" s="10"/>
      <c r="N92" s="11"/>
      <c r="O92" s="11" t="str">
        <f>VLOOKUP(A92,[1]leden!A$1:F$65536,6,FALSE)</f>
        <v>2°</v>
      </c>
      <c r="P92" s="11">
        <f>VLOOKUP(A92,[1]leden!A$1:D$65536,4,FALSE)</f>
        <v>0</v>
      </c>
      <c r="R92" s="13">
        <v>22</v>
      </c>
      <c r="S92" s="13">
        <v>68</v>
      </c>
      <c r="T92" s="13"/>
      <c r="U92" s="13">
        <v>17</v>
      </c>
      <c r="V92" s="13">
        <v>37</v>
      </c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P92" s="14">
        <f>ROUNDDOWN(AU92/AV92,3)</f>
        <v>0.371</v>
      </c>
      <c r="AQ92" s="15"/>
      <c r="AR92" s="11"/>
      <c r="AS92" s="11" t="str">
        <f>IF(AP92&lt;0.495,"OG",IF(AND(AP92&gt;=0.495,AP92&lt;0.61),"MG",IF(AND(AP92&gt;=0.61,AP92&lt;0.765),"PR",IF(AND(AP92&gt;=0.795,AP92&lt;0.95),"DPR",IF(AP92&gt;=0.95,"DRPR")))))</f>
        <v>OG</v>
      </c>
      <c r="AU92">
        <f>SUM(R92,U92,X92,AA92,AD92,AG92,AJ92,AM92)</f>
        <v>39</v>
      </c>
      <c r="AV92">
        <f>SUM(S92,V92,Y92,AB92,AE92,AH92,AK92,AN92)</f>
        <v>105</v>
      </c>
    </row>
    <row r="93" spans="1:48" ht="3" customHeight="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P93" s="11"/>
      <c r="AQ93" s="11"/>
      <c r="AR93" s="11"/>
      <c r="AS93" s="11"/>
    </row>
    <row r="94" spans="1:48" x14ac:dyDescent="0.2">
      <c r="A94" s="9">
        <v>5693</v>
      </c>
      <c r="B94" s="10"/>
      <c r="C94" s="11"/>
      <c r="D94" s="9" t="str">
        <f>VLOOKUP(A94,[1]leden!A$1:C$65536,2,FALSE)</f>
        <v>VAN MOER Guy</v>
      </c>
      <c r="E94" s="12"/>
      <c r="F94" s="12"/>
      <c r="G94" s="12"/>
      <c r="H94" s="12"/>
      <c r="I94" s="12"/>
      <c r="J94" s="10"/>
      <c r="K94" s="11"/>
      <c r="L94" s="9" t="str">
        <f>VLOOKUP(A94,[1]leden!A$1:C$65536,3,FALSE)</f>
        <v>COU</v>
      </c>
      <c r="M94" s="10"/>
      <c r="N94" s="11"/>
      <c r="O94" s="11" t="str">
        <f>VLOOKUP(A94,[1]leden!A$1:F$65536,6,FALSE)</f>
        <v>2°</v>
      </c>
      <c r="P94" s="11">
        <f>VLOOKUP(A94,[1]leden!A$1:D$65536,4,FALSE)</f>
        <v>0</v>
      </c>
      <c r="R94" s="13">
        <v>22</v>
      </c>
      <c r="S94" s="13">
        <v>55</v>
      </c>
      <c r="T94" s="13"/>
      <c r="U94" s="13">
        <v>14</v>
      </c>
      <c r="V94" s="13">
        <v>37</v>
      </c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P94" s="14">
        <f>ROUNDDOWN(AU94/AV94,3)</f>
        <v>0.39100000000000001</v>
      </c>
      <c r="AQ94" s="15"/>
      <c r="AR94" s="11"/>
      <c r="AS94" s="11" t="str">
        <f>IF(AP94&lt;0.495,"OG",IF(AND(AP94&gt;=0.495,AP94&lt;0.61),"MG",IF(AND(AP94&gt;=0.61,AP94&lt;0.765),"PR",IF(AND(AP94&gt;=0.795,AP94&lt;0.95),"DPR",IF(AP94&gt;=0.95,"DRPR")))))</f>
        <v>OG</v>
      </c>
      <c r="AU94">
        <f>SUM(R94,U94,X94,AA94,AD94,AG94,AJ94,AM94)</f>
        <v>36</v>
      </c>
      <c r="AV94">
        <f>SUM(S94,V94,Y94,AB94,AE94,AH94,AK94,AN94)</f>
        <v>92</v>
      </c>
    </row>
    <row r="95" spans="1:48" ht="4.5" customHeight="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P95" s="11"/>
      <c r="AQ95" s="11"/>
      <c r="AR95" s="11"/>
      <c r="AS95" s="11"/>
    </row>
    <row r="96" spans="1:48" x14ac:dyDescent="0.2">
      <c r="A96" s="9">
        <v>4276</v>
      </c>
      <c r="B96" s="10"/>
      <c r="C96" s="11"/>
      <c r="D96" s="9" t="str">
        <f>VLOOKUP(A96,[1]leden!A$1:C$65536,2,FALSE)</f>
        <v>VAN WESEMAEL Walter</v>
      </c>
      <c r="E96" s="12"/>
      <c r="F96" s="12"/>
      <c r="G96" s="12"/>
      <c r="H96" s="12"/>
      <c r="I96" s="12"/>
      <c r="J96" s="10"/>
      <c r="K96" s="11"/>
      <c r="L96" s="9" t="str">
        <f>VLOOKUP(A96,[1]leden!A$1:C$65536,3,FALSE)</f>
        <v>OBA</v>
      </c>
      <c r="M96" s="10"/>
      <c r="N96" s="11"/>
      <c r="O96" s="11" t="str">
        <f>VLOOKUP(A96,[1]leden!A$1:F$65536,6,FALSE)</f>
        <v>2°</v>
      </c>
      <c r="P96" s="11">
        <f>VLOOKUP(A96,[1]leden!A$1:D$65536,4,FALSE)</f>
        <v>0</v>
      </c>
      <c r="R96" s="13">
        <v>22</v>
      </c>
      <c r="S96" s="13">
        <v>37</v>
      </c>
      <c r="T96" s="13"/>
      <c r="U96" s="13">
        <v>22</v>
      </c>
      <c r="V96" s="13">
        <v>39</v>
      </c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P96" s="14">
        <f>ROUNDDOWN(AU96/AV96,3)</f>
        <v>0.57799999999999996</v>
      </c>
      <c r="AQ96" s="15"/>
      <c r="AR96" s="11"/>
      <c r="AS96" s="11" t="str">
        <f>IF(AP96&lt;0.495,"OG",IF(AND(AP96&gt;=0.495,AP96&lt;0.61),"MG",IF(AND(AP96&gt;=0.61,AP96&lt;0.765),"PR",IF(AND(AP96&gt;=0.795,AP96&lt;0.95),"DPR",IF(AP96&gt;=0.95,"DRPR")))))</f>
        <v>MG</v>
      </c>
      <c r="AU96">
        <f>SUM(R96,U96,X96,AA96,AD96,AG96,AJ96,AM96)</f>
        <v>44</v>
      </c>
      <c r="AV96">
        <f>SUM(S96,V96,Y96,AB96,AE96,AH96,AK96,AN96)</f>
        <v>76</v>
      </c>
    </row>
    <row r="97" spans="1:48" ht="3" customHeight="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P97" s="11"/>
      <c r="AQ97" s="11"/>
      <c r="AR97" s="11"/>
      <c r="AS97" s="11"/>
    </row>
    <row r="98" spans="1:48" x14ac:dyDescent="0.2">
      <c r="A98" s="9">
        <v>2944</v>
      </c>
      <c r="B98" s="10"/>
      <c r="C98" s="11"/>
      <c r="D98" s="9" t="str">
        <f>VLOOKUP(A98,[1]leden!A$1:C$65536,2,FALSE)</f>
        <v>t SEYEN Roland</v>
      </c>
      <c r="E98" s="12"/>
      <c r="F98" s="12"/>
      <c r="G98" s="12"/>
      <c r="H98" s="12"/>
      <c r="I98" s="12"/>
      <c r="J98" s="10"/>
      <c r="K98" s="11"/>
      <c r="L98" s="9" t="str">
        <f>VLOOKUP(A98,[1]leden!A$1:C$65536,3,FALSE)</f>
        <v>K.BR</v>
      </c>
      <c r="M98" s="10"/>
      <c r="N98" s="11"/>
      <c r="O98" s="11" t="str">
        <f>VLOOKUP(A98,[1]leden!A$1:F$65536,6,FALSE)</f>
        <v>2°</v>
      </c>
      <c r="P98" s="11">
        <f>VLOOKUP(A98,[1]leden!A$1:D$65536,4,FALSE)</f>
        <v>0</v>
      </c>
      <c r="R98" s="13">
        <v>22</v>
      </c>
      <c r="S98" s="13">
        <v>37</v>
      </c>
      <c r="T98" s="13"/>
      <c r="U98" s="17">
        <v>15</v>
      </c>
      <c r="V98" s="17">
        <v>18</v>
      </c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P98" s="14">
        <f>ROUNDDOWN(AU98/AV98,3)</f>
        <v>0.67200000000000004</v>
      </c>
      <c r="AQ98" s="15"/>
      <c r="AR98" s="11"/>
      <c r="AS98" s="11" t="str">
        <f>IF(AP98&lt;0.495,"OG",IF(AND(AP98&gt;=0.495,AP98&lt;0.61),"MG",IF(AND(AP98&gt;=0.61,AP98&lt;0.765),"PR",IF(AND(AP98&gt;=0.795,AP98&lt;0.95),"DPR",IF(AP98&gt;=0.95,"DRPR")))))</f>
        <v>PR</v>
      </c>
      <c r="AU98">
        <f>SUM(R98,U98,X98,AA98,AD98,AG98,AJ98,AM98)</f>
        <v>37</v>
      </c>
      <c r="AV98">
        <f>SUM(S98,V98,Y98,AB98,AE98,AH98,AK98,AN98)</f>
        <v>55</v>
      </c>
    </row>
    <row r="99" spans="1:48" ht="3" customHeight="1" x14ac:dyDescent="0.2"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P99" s="16"/>
      <c r="AQ99" s="16"/>
      <c r="AR99" s="16"/>
      <c r="AS99" s="16"/>
    </row>
    <row r="100" spans="1:48" x14ac:dyDescent="0.2">
      <c r="A100" s="9">
        <v>6709</v>
      </c>
      <c r="B100" s="10"/>
      <c r="C100" s="11"/>
      <c r="D100" s="9" t="str">
        <f>VLOOKUP(A100,[1]leden!A$1:C$65536,2,FALSE)</f>
        <v>WELVAERT Yves</v>
      </c>
      <c r="E100" s="12"/>
      <c r="F100" s="12"/>
      <c r="G100" s="12"/>
      <c r="H100" s="12"/>
      <c r="I100" s="12"/>
      <c r="J100" s="10"/>
      <c r="K100" s="11"/>
      <c r="L100" s="9" t="str">
        <f>VLOOKUP(A100,[1]leden!A$1:C$65536,3,FALSE)</f>
        <v>K.EBC</v>
      </c>
      <c r="M100" s="10"/>
      <c r="N100" s="11"/>
      <c r="O100" s="11" t="str">
        <f>VLOOKUP(A100,[1]leden!A$1:F$65536,6,FALSE)</f>
        <v>1°</v>
      </c>
      <c r="P100" s="11">
        <f>VLOOKUP(A100,[1]leden!A$1:D$65536,4,FALSE)</f>
        <v>0</v>
      </c>
      <c r="R100" s="13">
        <v>27</v>
      </c>
      <c r="S100" s="13">
        <v>40</v>
      </c>
      <c r="T100" s="13"/>
      <c r="U100" s="13">
        <v>27</v>
      </c>
      <c r="V100" s="13">
        <v>45</v>
      </c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P100" s="14">
        <f>ROUNDDOWN(AU100/AV100,3)</f>
        <v>0.63500000000000001</v>
      </c>
      <c r="AQ100" s="15"/>
      <c r="AR100" s="11"/>
      <c r="AS100" s="11" t="str">
        <f>IF(AP100&lt;0.61,"OG",IF(AND(AP100&gt;=0.61,AP100&lt;0.765),"MG",IF(AND(AP100&gt;=0.765,AP100&lt;0.95),"PR",IF(AP100&gt;=0.95,"DPR"))))</f>
        <v>MG</v>
      </c>
      <c r="AU100">
        <f>SUM(R100,U100,X100,AA100,AD100,AG100,AJ100,AM100)</f>
        <v>54</v>
      </c>
      <c r="AV100">
        <f>SUM(S100,V100,Y100,AB100,AE100,AH100,AK100,AN100)</f>
        <v>85</v>
      </c>
    </row>
    <row r="101" spans="1:48" ht="5.2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P101" s="11"/>
      <c r="AQ101" s="11"/>
      <c r="AR101" s="11"/>
      <c r="AS101" s="11"/>
    </row>
    <row r="102" spans="1:48" x14ac:dyDescent="0.2">
      <c r="A102" s="9">
        <v>4473</v>
      </c>
      <c r="B102" s="10"/>
      <c r="C102" s="11"/>
      <c r="D102" s="9" t="str">
        <f>VLOOKUP(A102,[1]leden!A$1:C$65536,2,FALSE)</f>
        <v>DE BAETS Ronny</v>
      </c>
      <c r="E102" s="12"/>
      <c r="F102" s="12"/>
      <c r="G102" s="12"/>
      <c r="H102" s="12"/>
      <c r="I102" s="12"/>
      <c r="J102" s="10"/>
      <c r="K102" s="11"/>
      <c r="L102" s="9" t="str">
        <f>VLOOKUP(A102,[1]leden!A$1:C$65536,3,FALSE)</f>
        <v>K.EBC</v>
      </c>
      <c r="M102" s="10"/>
      <c r="N102" s="11"/>
      <c r="O102" s="11" t="str">
        <f>VLOOKUP(A102,[1]leden!A$1:F$65536,6,FALSE)</f>
        <v>1°</v>
      </c>
      <c r="P102" s="11">
        <f>VLOOKUP(A102,[1]leden!A$1:D$65536,4,FALSE)</f>
        <v>0</v>
      </c>
      <c r="R102" s="17">
        <v>27</v>
      </c>
      <c r="S102" s="17">
        <v>34</v>
      </c>
      <c r="T102" s="13"/>
      <c r="U102" s="13">
        <v>15</v>
      </c>
      <c r="V102" s="13">
        <v>37</v>
      </c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P102" s="14">
        <f>ROUNDDOWN(AU102/AV102,3)</f>
        <v>0.59099999999999997</v>
      </c>
      <c r="AQ102" s="15"/>
      <c r="AR102" s="11"/>
      <c r="AS102" s="11" t="str">
        <f>IF(AP102&lt;0.61,"OG",IF(AND(AP102&gt;=0.61,AP102&lt;0.765),"MG",IF(AND(AP102&gt;=0.765,AP102&lt;0.95),"PR",IF(AP102&gt;=0.95,"DPR"))))</f>
        <v>OG</v>
      </c>
      <c r="AU102">
        <f>SUM(R102,U102,X102,AA102,AD102,AG102,AJ102,AM102)</f>
        <v>42</v>
      </c>
      <c r="AV102">
        <f>SUM(S102,V102,Y102,AB102,AE102,AH102,AK102,AN102)</f>
        <v>71</v>
      </c>
    </row>
    <row r="103" spans="1:48" ht="5.25" customHeight="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P103" s="11"/>
      <c r="AQ103" s="11"/>
      <c r="AR103" s="11"/>
      <c r="AS103" s="11"/>
    </row>
    <row r="104" spans="1:48" x14ac:dyDescent="0.2">
      <c r="A104" s="9">
        <v>6095</v>
      </c>
      <c r="B104" s="10"/>
      <c r="C104" s="11"/>
      <c r="D104" s="9" t="str">
        <f>VLOOKUP(A104,[1]leden!A$1:C$65536,2,FALSE)</f>
        <v>COOLS Willy</v>
      </c>
      <c r="E104" s="12"/>
      <c r="F104" s="12"/>
      <c r="G104" s="12"/>
      <c r="H104" s="12"/>
      <c r="I104" s="12"/>
      <c r="J104" s="10"/>
      <c r="K104" s="11"/>
      <c r="L104" s="9" t="str">
        <f>VLOOKUP(A104,[1]leden!A$1:C$65536,3,FALSE)</f>
        <v>K.EBC</v>
      </c>
      <c r="M104" s="10"/>
      <c r="N104" s="11"/>
      <c r="O104" s="11" t="str">
        <f>VLOOKUP(A104,[1]leden!A$1:F$65536,6,FALSE)</f>
        <v>1°</v>
      </c>
      <c r="P104" s="11">
        <f>VLOOKUP(A104,[1]leden!A$1:D$65536,4,FALSE)</f>
        <v>0</v>
      </c>
      <c r="R104" s="13">
        <v>24</v>
      </c>
      <c r="S104" s="13">
        <v>64</v>
      </c>
      <c r="T104" s="13"/>
      <c r="U104" s="13">
        <v>27</v>
      </c>
      <c r="V104" s="13">
        <v>48</v>
      </c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7" t="s">
        <v>10</v>
      </c>
      <c r="AP104" s="14">
        <f>ROUNDDOWN(AU104/AV104,3)</f>
        <v>0.45500000000000002</v>
      </c>
      <c r="AQ104" s="15"/>
      <c r="AR104" s="11"/>
      <c r="AS104" s="11" t="str">
        <f>IF(AP104&lt;0.61,"OG",IF(AND(AP104&gt;=0.61,AP104&lt;0.765),"MG",IF(AND(AP104&gt;=0.765,AP104&lt;0.95),"PR",IF(AP104&gt;=0.95,"DPR"))))</f>
        <v>OG</v>
      </c>
      <c r="AU104">
        <f>SUM(R104,U104,X104,AA104,AD104,AG104,AJ104,AM104)</f>
        <v>51</v>
      </c>
      <c r="AV104">
        <f>SUM(S104,V104,Y104,AB104,AE104,AH104,AK104,AN104)</f>
        <v>112</v>
      </c>
    </row>
    <row r="105" spans="1:48" ht="3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</row>
    <row r="106" spans="1:48" x14ac:dyDescent="0.2">
      <c r="A106" s="9">
        <v>4407</v>
      </c>
      <c r="B106" s="10"/>
      <c r="C106" s="11"/>
      <c r="D106" s="9" t="str">
        <f>VLOOKUP(A106,[1]leden!A$1:C$65536,2,FALSE)</f>
        <v>STEELS Dieter</v>
      </c>
      <c r="E106" s="12"/>
      <c r="F106" s="12"/>
      <c r="G106" s="12"/>
      <c r="H106" s="12"/>
      <c r="I106" s="12"/>
      <c r="J106" s="10"/>
      <c r="K106" s="11"/>
      <c r="L106" s="9" t="str">
        <f>VLOOKUP(A106,[1]leden!A$1:C$65536,3,FALSE)</f>
        <v>UN</v>
      </c>
      <c r="M106" s="10"/>
      <c r="N106" s="11"/>
      <c r="O106" s="11" t="str">
        <f>VLOOKUP(A106,[1]leden!A$1:F$65536,6,FALSE)</f>
        <v>exc</v>
      </c>
      <c r="P106" s="11">
        <f>VLOOKUP(A106,[1]leden!A$1:D$65536,4,FALSE)</f>
        <v>0</v>
      </c>
      <c r="R106" s="13">
        <v>33</v>
      </c>
      <c r="S106" s="13">
        <v>68</v>
      </c>
      <c r="T106" s="13"/>
      <c r="U106" s="13">
        <v>19</v>
      </c>
      <c r="V106" s="13">
        <v>36</v>
      </c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P106" s="14">
        <f>ROUNDDOWN(AU106/AV106,3)</f>
        <v>0.5</v>
      </c>
      <c r="AQ106" s="15"/>
      <c r="AR106" s="11"/>
      <c r="AS106" s="11" t="str">
        <f>IF(AP106&lt;0.765,"OG",IF(AND(AP106&gt;=0.765,AP106&lt;0.95),"MG",IF(AP106&gt;=0.95,"PR")))</f>
        <v>OG</v>
      </c>
      <c r="AU106">
        <f>SUM(R106,U106,X106,AA106,AD106,AG106,AJ106,AM106)</f>
        <v>52</v>
      </c>
      <c r="AV106">
        <f>SUM(S106,V106,Y106,AB106,AE106,AH106,AK106,AN106)</f>
        <v>104</v>
      </c>
    </row>
    <row r="107" spans="1:48" ht="3" customHeight="1" x14ac:dyDescent="0.2"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P107" s="16"/>
      <c r="AQ107" s="16"/>
      <c r="AR107" s="16"/>
      <c r="AS107" s="16"/>
    </row>
    <row r="108" spans="1:48" x14ac:dyDescent="0.2">
      <c r="A108" s="9">
        <v>4250</v>
      </c>
      <c r="B108" s="10"/>
      <c r="C108" s="11"/>
      <c r="D108" s="9" t="str">
        <f>VLOOKUP(A108,[1]leden!A$1:C$65536,2,FALSE)</f>
        <v>COBBAERT  Thierry</v>
      </c>
      <c r="E108" s="12"/>
      <c r="F108" s="12"/>
      <c r="G108" s="12"/>
      <c r="H108" s="12"/>
      <c r="I108" s="12"/>
      <c r="J108" s="10"/>
      <c r="K108" s="11"/>
      <c r="L108" s="9" t="str">
        <f>VLOOKUP(A108,[1]leden!A$1:C$65536,3,FALSE)</f>
        <v>K.BR</v>
      </c>
      <c r="M108" s="10"/>
      <c r="N108" s="11"/>
      <c r="O108" s="11" t="str">
        <f>VLOOKUP(A108,[1]leden!A$1:F$65536,6,FALSE)</f>
        <v>exc</v>
      </c>
      <c r="P108" s="11">
        <f>VLOOKUP(A108,[1]leden!A$1:D$65536,4,FALSE)</f>
        <v>0</v>
      </c>
      <c r="R108" s="17">
        <v>34</v>
      </c>
      <c r="S108" s="17">
        <v>30</v>
      </c>
      <c r="T108" s="13"/>
      <c r="U108" s="13">
        <v>27</v>
      </c>
      <c r="V108" s="13">
        <v>64</v>
      </c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P108" s="14">
        <f>ROUNDDOWN(AU108/AV108,3)</f>
        <v>0.64800000000000002</v>
      </c>
      <c r="AQ108" s="15"/>
      <c r="AR108" s="11"/>
      <c r="AS108" s="11" t="str">
        <f>IF(AP108&lt;0.765,"OG",IF(AND(AP108&gt;=0.765,AP108&lt;0.95),"MG",IF(AP108&gt;=0.95,"PR")))</f>
        <v>OG</v>
      </c>
      <c r="AU108">
        <f>SUM(R108,U108,X108,AA108,AD108,AG108,AJ108,AM108)</f>
        <v>61</v>
      </c>
      <c r="AV108">
        <f>SUM(S108,V108,Y108,AB108,AE108,AH108,AK108,AN108)</f>
        <v>94</v>
      </c>
    </row>
    <row r="109" spans="1:48" ht="3.75" customHeight="1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P109" s="11"/>
      <c r="AQ109" s="11"/>
      <c r="AR109" s="11"/>
      <c r="AS109" s="11"/>
    </row>
    <row r="110" spans="1:48" x14ac:dyDescent="0.2">
      <c r="A110" s="9">
        <v>4246</v>
      </c>
      <c r="B110" s="10"/>
      <c r="C110" s="11"/>
      <c r="D110" s="9" t="str">
        <f>VLOOKUP(A110,[1]leden!A$1:C$65536,2,FALSE)</f>
        <v>BOLLE Jean-Marie</v>
      </c>
      <c r="E110" s="12"/>
      <c r="F110" s="12"/>
      <c r="G110" s="12"/>
      <c r="H110" s="12"/>
      <c r="I110" s="12"/>
      <c r="J110" s="10"/>
      <c r="K110" s="11"/>
      <c r="L110" s="9" t="str">
        <f>VLOOKUP(A110,[1]leden!A$1:C$65536,3,FALSE)</f>
        <v>OBA</v>
      </c>
      <c r="M110" s="10"/>
      <c r="N110" s="11"/>
      <c r="O110" s="11" t="str">
        <f>VLOOKUP(A110,[1]leden!A$1:F$65536,6,FALSE)</f>
        <v>exc</v>
      </c>
      <c r="P110" s="11">
        <f>VLOOKUP(A110,[1]leden!A$1:D$65536,4,FALSE)</f>
        <v>0</v>
      </c>
      <c r="R110" s="13">
        <v>34</v>
      </c>
      <c r="S110" s="13">
        <v>68</v>
      </c>
      <c r="T110" s="13"/>
      <c r="U110" s="13">
        <v>17</v>
      </c>
      <c r="V110" s="13">
        <v>26</v>
      </c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P110" s="14">
        <f>ROUNDDOWN(AU110/AV110,3)</f>
        <v>0.54200000000000004</v>
      </c>
      <c r="AQ110" s="15"/>
      <c r="AR110" s="11"/>
      <c r="AS110" s="11" t="str">
        <f>IF(AP110&lt;0.765,"OG",IF(AND(AP110&gt;=0.765,AP110&lt;0.95),"MG",IF(AP110&gt;=0.95,"PR")))</f>
        <v>OG</v>
      </c>
      <c r="AU110">
        <f>SUM(R110,U110,X110,AA110,AD110,AG110,AJ110,AM110)</f>
        <v>51</v>
      </c>
      <c r="AV110">
        <f>SUM(S110,V110,Y110,AB110,AE110,AH110,AK110,AN110)</f>
        <v>94</v>
      </c>
    </row>
    <row r="111" spans="1:48" ht="3" customHeight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P111" s="11"/>
      <c r="AQ111" s="11"/>
      <c r="AR111" s="11"/>
      <c r="AS111" s="11"/>
    </row>
    <row r="112" spans="1:48" x14ac:dyDescent="0.2">
      <c r="A112" s="9">
        <v>4207</v>
      </c>
      <c r="B112" s="10"/>
      <c r="C112" s="11"/>
      <c r="D112" s="9" t="str">
        <f>VLOOKUP(A112,[1]leden!A$1:C$65536,2,FALSE)</f>
        <v>VELGHE Stefaan</v>
      </c>
      <c r="E112" s="12"/>
      <c r="F112" s="12"/>
      <c r="G112" s="12"/>
      <c r="H112" s="12"/>
      <c r="I112" s="12"/>
      <c r="J112" s="10"/>
      <c r="K112" s="11"/>
      <c r="L112" s="9" t="str">
        <f>VLOOKUP(A112,[1]leden!A$1:C$65536,3,FALSE)</f>
        <v>OBA</v>
      </c>
      <c r="M112" s="10"/>
      <c r="N112" s="11"/>
      <c r="O112" s="11" t="str">
        <f>VLOOKUP(A112,[1]leden!A$1:F$65536,6,FALSE)</f>
        <v>exc</v>
      </c>
      <c r="P112" s="11">
        <f>VLOOKUP(A112,[1]leden!A$1:D$65536,4,FALSE)</f>
        <v>0</v>
      </c>
      <c r="R112" s="13">
        <v>34</v>
      </c>
      <c r="S112" s="13">
        <v>53</v>
      </c>
      <c r="T112" s="13"/>
      <c r="U112" s="13">
        <v>16</v>
      </c>
      <c r="V112" s="13">
        <v>39</v>
      </c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P112" s="14">
        <f>ROUNDDOWN(AU112/AV112,3)</f>
        <v>0.54300000000000004</v>
      </c>
      <c r="AQ112" s="15"/>
      <c r="AR112" s="11"/>
      <c r="AS112" s="11" t="str">
        <f>IF(AP112&lt;0.765,"OG",IF(AND(AP112&gt;=0.765,AP112&lt;0.95),"MG",IF(AP112&gt;=0.95,"PR")))</f>
        <v>OG</v>
      </c>
      <c r="AU112">
        <f>SUM(R112,U112,X112,AA112,AD112,AG112,AJ112,AM112)</f>
        <v>50</v>
      </c>
      <c r="AV112">
        <f>SUM(S112,V112,Y112,AB112,AE112,AH112,AK112,AN112)</f>
        <v>92</v>
      </c>
    </row>
    <row r="113" spans="1:48" ht="3" customHeight="1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P113" s="11"/>
      <c r="AQ113" s="11"/>
      <c r="AR113" s="11"/>
      <c r="AS113" s="11"/>
    </row>
    <row r="114" spans="1:48" x14ac:dyDescent="0.2">
      <c r="A114" s="9">
        <v>6456</v>
      </c>
      <c r="B114" s="10"/>
      <c r="C114" s="11"/>
      <c r="D114" s="9" t="str">
        <f>VLOOKUP(A114,[1]leden!A$1:C$65536,2,FALSE)</f>
        <v>PLOVIE Herbert</v>
      </c>
      <c r="E114" s="12"/>
      <c r="F114" s="12"/>
      <c r="G114" s="12"/>
      <c r="H114" s="12"/>
      <c r="I114" s="12"/>
      <c r="J114" s="10"/>
      <c r="K114" s="11"/>
      <c r="L114" s="9" t="str">
        <f>VLOOKUP(A114,[1]leden!A$1:C$65536,3,FALSE)</f>
        <v>OBA</v>
      </c>
      <c r="M114" s="10"/>
      <c r="N114" s="11"/>
      <c r="O114" s="11" t="str">
        <f>VLOOKUP(A114,[1]leden!A$1:F$65536,6,FALSE)</f>
        <v>exc</v>
      </c>
      <c r="P114" s="11">
        <f>VLOOKUP(A114,[1]leden!A$1:D$65536,4,FALSE)</f>
        <v>0</v>
      </c>
      <c r="R114" s="13">
        <v>34</v>
      </c>
      <c r="S114" s="13">
        <v>39</v>
      </c>
      <c r="T114" s="13"/>
      <c r="U114" s="13">
        <v>28</v>
      </c>
      <c r="V114" s="13">
        <v>37</v>
      </c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P114" s="14">
        <f>ROUNDDOWN(AU114/AV114,3)</f>
        <v>0.81499999999999995</v>
      </c>
      <c r="AQ114" s="15"/>
      <c r="AR114" s="11"/>
      <c r="AS114" s="11" t="str">
        <f>IF(AP114&lt;0.765,"OG",IF(AND(AP114&gt;=0.765,AP114&lt;0.95),"MG",IF(AP114&gt;=0.95,"PR")))</f>
        <v>MG</v>
      </c>
      <c r="AU114">
        <f>SUM(R114,U114,X114,AA114,AD114,AG114,AJ114,AM114)</f>
        <v>62</v>
      </c>
      <c r="AV114">
        <f>SUM(S114,V114,Y114,AB114,AE114,AH114,AK114,AN114)</f>
        <v>76</v>
      </c>
    </row>
    <row r="115" spans="1:48" ht="3" customHeight="1" x14ac:dyDescent="0.2"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</row>
    <row r="116" spans="1:48" hidden="1" x14ac:dyDescent="0.2">
      <c r="A116" s="24"/>
      <c r="B116" s="25"/>
      <c r="D116" s="9"/>
      <c r="E116" s="12"/>
      <c r="F116" s="12"/>
      <c r="G116" s="12"/>
      <c r="H116" s="12"/>
      <c r="I116" s="12"/>
      <c r="J116" s="10"/>
      <c r="L116" s="26"/>
      <c r="M116" s="27"/>
      <c r="O116" s="11"/>
      <c r="R116" s="16"/>
      <c r="S116" s="16"/>
      <c r="T116" s="16"/>
      <c r="U116" s="28"/>
      <c r="V116" s="28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29"/>
      <c r="AQ116" s="30"/>
      <c r="AR116" s="16"/>
      <c r="AS116" s="16"/>
    </row>
    <row r="117" spans="1:48" ht="4.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</row>
    <row r="118" spans="1:48" hidden="1" x14ac:dyDescent="0.2">
      <c r="A118" s="24"/>
      <c r="B118" s="25"/>
      <c r="D118" s="9"/>
      <c r="E118" s="12"/>
      <c r="F118" s="12"/>
      <c r="G118" s="12"/>
      <c r="H118" s="12"/>
      <c r="I118" s="12"/>
      <c r="J118" s="10"/>
      <c r="L118" s="26"/>
      <c r="M118" s="27"/>
      <c r="O118" s="11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29"/>
      <c r="AQ118" s="30"/>
      <c r="AR118" s="16"/>
      <c r="AS118" s="16"/>
    </row>
    <row r="119" spans="1:48" ht="5.25" hidden="1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9"/>
      <c r="AT119" s="18"/>
      <c r="AU119" s="18"/>
      <c r="AV119" s="18"/>
    </row>
    <row r="120" spans="1:48" hidden="1" x14ac:dyDescent="0.2">
      <c r="A120" s="24"/>
      <c r="B120" s="25"/>
      <c r="D120" s="9"/>
      <c r="E120" s="12"/>
      <c r="F120" s="12"/>
      <c r="G120" s="12"/>
      <c r="H120" s="12"/>
      <c r="I120" s="12"/>
      <c r="J120" s="10"/>
      <c r="L120" s="26"/>
      <c r="M120" s="27"/>
      <c r="O120" s="11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29"/>
      <c r="AQ120" s="30"/>
      <c r="AR120" s="16"/>
      <c r="AS120" s="16"/>
    </row>
    <row r="121" spans="1:48" hidden="1" x14ac:dyDescent="0.2">
      <c r="A121" s="31"/>
      <c r="B121" s="31"/>
      <c r="C121" s="18"/>
      <c r="D121" s="32"/>
      <c r="E121" s="32"/>
      <c r="F121" s="32"/>
      <c r="G121" s="32"/>
      <c r="H121" s="32"/>
      <c r="I121" s="32"/>
      <c r="J121" s="32"/>
      <c r="K121" s="18"/>
      <c r="L121" s="33"/>
      <c r="M121" s="33"/>
      <c r="N121" s="18"/>
      <c r="O121" s="21"/>
      <c r="P121" s="18"/>
      <c r="Q121" s="18"/>
      <c r="R121" s="22"/>
      <c r="S121" s="22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23"/>
      <c r="AQ121" s="23"/>
      <c r="AR121" s="18"/>
      <c r="AS121" s="19"/>
      <c r="AT121" s="18"/>
      <c r="AU121" s="18"/>
      <c r="AV121" s="18"/>
    </row>
    <row r="122" spans="1:48" ht="3.75" hidden="1" customHeight="1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</row>
    <row r="123" spans="1:48" hidden="1" x14ac:dyDescent="0.2">
      <c r="A123" s="31"/>
      <c r="B123" s="31"/>
      <c r="C123" s="18"/>
      <c r="D123" s="32"/>
      <c r="E123" s="32"/>
      <c r="F123" s="32"/>
      <c r="G123" s="32"/>
      <c r="H123" s="32"/>
      <c r="I123" s="32"/>
      <c r="J123" s="32"/>
      <c r="K123" s="18"/>
      <c r="L123" s="33"/>
      <c r="M123" s="33"/>
      <c r="N123" s="18"/>
      <c r="O123" s="21"/>
      <c r="P123" s="18"/>
      <c r="Q123" s="18"/>
      <c r="R123" s="22"/>
      <c r="S123" s="22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23"/>
      <c r="AQ123" s="23"/>
      <c r="AR123" s="18"/>
      <c r="AS123" s="19"/>
      <c r="AT123" s="18"/>
      <c r="AU123" s="18"/>
      <c r="AV123" s="18"/>
    </row>
    <row r="124" spans="1:48" ht="3" hidden="1" customHeight="1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</row>
    <row r="125" spans="1:48" hidden="1" x14ac:dyDescent="0.2">
      <c r="A125" s="31"/>
      <c r="B125" s="31"/>
      <c r="C125" s="18"/>
      <c r="D125" s="32"/>
      <c r="E125" s="32"/>
      <c r="F125" s="32"/>
      <c r="G125" s="32"/>
      <c r="H125" s="32"/>
      <c r="I125" s="32"/>
      <c r="J125" s="32"/>
      <c r="K125" s="18"/>
      <c r="L125" s="33"/>
      <c r="M125" s="33"/>
      <c r="N125" s="18"/>
      <c r="O125" s="21"/>
      <c r="P125" s="18"/>
      <c r="Q125" s="18"/>
      <c r="R125" s="22"/>
      <c r="S125" s="22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23"/>
      <c r="AQ125" s="23"/>
      <c r="AR125" s="18"/>
      <c r="AS125" s="19"/>
      <c r="AT125" s="18"/>
      <c r="AU125" s="18"/>
      <c r="AV125" s="18"/>
    </row>
    <row r="126" spans="1:48" ht="3" hidden="1" customHeight="1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</row>
    <row r="127" spans="1:48" hidden="1" x14ac:dyDescent="0.2">
      <c r="A127" s="31"/>
      <c r="B127" s="31"/>
      <c r="C127" s="18"/>
      <c r="D127" s="32"/>
      <c r="E127" s="32"/>
      <c r="F127" s="32"/>
      <c r="G127" s="32"/>
      <c r="H127" s="32"/>
      <c r="I127" s="32"/>
      <c r="J127" s="32"/>
      <c r="K127" s="18"/>
      <c r="L127" s="33"/>
      <c r="M127" s="33"/>
      <c r="N127" s="18"/>
      <c r="O127" s="21"/>
      <c r="P127" s="18"/>
      <c r="Q127" s="18"/>
      <c r="R127" s="22"/>
      <c r="S127" s="22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23"/>
      <c r="AQ127" s="23"/>
      <c r="AR127" s="18"/>
      <c r="AS127" s="19"/>
      <c r="AT127" s="18"/>
      <c r="AU127" s="18"/>
      <c r="AV127" s="18"/>
    </row>
    <row r="128" spans="1:48" ht="3.75" hidden="1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</row>
    <row r="129" spans="1:48" hidden="1" x14ac:dyDescent="0.2">
      <c r="A129" s="31"/>
      <c r="B129" s="31"/>
      <c r="C129" s="18"/>
      <c r="D129" s="32"/>
      <c r="E129" s="32"/>
      <c r="F129" s="32"/>
      <c r="G129" s="32"/>
      <c r="H129" s="32"/>
      <c r="I129" s="32"/>
      <c r="J129" s="32"/>
      <c r="K129" s="18"/>
      <c r="L129" s="33"/>
      <c r="M129" s="33"/>
      <c r="N129" s="18"/>
      <c r="O129" s="21"/>
      <c r="P129" s="18"/>
      <c r="Q129" s="18"/>
      <c r="R129" s="22"/>
      <c r="S129" s="22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23"/>
      <c r="AQ129" s="23"/>
      <c r="AR129" s="18"/>
      <c r="AS129" s="19"/>
      <c r="AT129" s="18"/>
      <c r="AU129" s="18"/>
      <c r="AV129" s="18"/>
    </row>
    <row r="130" spans="1:48" ht="3" hidden="1" customHeight="1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</row>
    <row r="131" spans="1:48" hidden="1" x14ac:dyDescent="0.2">
      <c r="A131" s="31"/>
      <c r="B131" s="31"/>
      <c r="C131" s="18"/>
      <c r="D131" s="32"/>
      <c r="E131" s="32"/>
      <c r="F131" s="32"/>
      <c r="G131" s="32"/>
      <c r="H131" s="32"/>
      <c r="I131" s="32"/>
      <c r="J131" s="32"/>
      <c r="K131" s="18"/>
      <c r="L131" s="33"/>
      <c r="M131" s="33"/>
      <c r="N131" s="18"/>
      <c r="O131" s="21"/>
      <c r="P131" s="18"/>
      <c r="Q131" s="18"/>
      <c r="R131" s="22"/>
      <c r="S131" s="22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23"/>
      <c r="AQ131" s="23"/>
      <c r="AR131" s="18"/>
      <c r="AS131" s="19"/>
      <c r="AT131" s="18"/>
      <c r="AU131" s="18"/>
      <c r="AV131" s="18"/>
    </row>
    <row r="132" spans="1:48" ht="3.75" hidden="1" customHeight="1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</row>
    <row r="133" spans="1:48" hidden="1" x14ac:dyDescent="0.2">
      <c r="A133" s="31"/>
      <c r="B133" s="31"/>
      <c r="C133" s="18"/>
      <c r="D133" s="32"/>
      <c r="E133" s="32"/>
      <c r="F133" s="32"/>
      <c r="G133" s="32"/>
      <c r="H133" s="32"/>
      <c r="I133" s="32"/>
      <c r="J133" s="32"/>
      <c r="K133" s="18"/>
      <c r="L133" s="33"/>
      <c r="M133" s="33"/>
      <c r="N133" s="18"/>
      <c r="O133" s="21"/>
      <c r="P133" s="18"/>
      <c r="Q133" s="18"/>
      <c r="R133" s="22"/>
      <c r="S133" s="22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23"/>
      <c r="AQ133" s="23"/>
      <c r="AR133" s="18"/>
      <c r="AS133" s="19"/>
      <c r="AT133" s="18"/>
      <c r="AU133" s="18"/>
      <c r="AV133" s="18"/>
    </row>
    <row r="134" spans="1:48" ht="4.5" hidden="1" customHeight="1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</row>
    <row r="135" spans="1:48" hidden="1" x14ac:dyDescent="0.2">
      <c r="A135" s="31"/>
      <c r="B135" s="31"/>
      <c r="C135" s="18"/>
      <c r="D135" s="32"/>
      <c r="E135" s="32"/>
      <c r="F135" s="32"/>
      <c r="G135" s="32"/>
      <c r="H135" s="32"/>
      <c r="I135" s="32"/>
      <c r="J135" s="32"/>
      <c r="K135" s="18"/>
      <c r="L135" s="33"/>
      <c r="M135" s="33"/>
      <c r="N135" s="18"/>
      <c r="O135" s="21"/>
      <c r="P135" s="18"/>
      <c r="Q135" s="18"/>
      <c r="R135" s="22"/>
      <c r="S135" s="22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23"/>
      <c r="AQ135" s="23"/>
      <c r="AR135" s="18"/>
      <c r="AS135" s="19"/>
      <c r="AT135" s="18"/>
      <c r="AU135" s="18"/>
      <c r="AV135" s="18"/>
    </row>
    <row r="136" spans="1:48" ht="5.25" hidden="1" customHeight="1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9"/>
      <c r="AT136" s="18"/>
      <c r="AU136" s="18"/>
      <c r="AV136" s="18"/>
    </row>
    <row r="137" spans="1:48" hidden="1" x14ac:dyDescent="0.2">
      <c r="A137" s="34"/>
      <c r="B137" s="34"/>
      <c r="C137" s="35"/>
      <c r="D137" s="34"/>
      <c r="E137" s="34"/>
      <c r="F137" s="34"/>
      <c r="G137" s="34"/>
      <c r="H137" s="34"/>
      <c r="I137" s="34"/>
      <c r="J137" s="34"/>
      <c r="K137" s="35"/>
      <c r="L137" s="34"/>
      <c r="M137" s="34"/>
      <c r="N137" s="35"/>
      <c r="O137" s="36"/>
      <c r="P137" s="18"/>
      <c r="Q137" s="18"/>
      <c r="R137" s="37"/>
      <c r="S137" s="37"/>
      <c r="T137" s="18"/>
      <c r="U137" s="37"/>
      <c r="V137" s="37"/>
      <c r="W137" s="18"/>
      <c r="X137" s="37"/>
      <c r="Y137" s="37"/>
      <c r="Z137" s="18"/>
      <c r="AA137" s="37"/>
      <c r="AB137" s="37"/>
      <c r="AC137" s="18"/>
      <c r="AD137" s="37"/>
      <c r="AE137" s="37"/>
      <c r="AF137" s="18"/>
      <c r="AG137" s="37"/>
      <c r="AH137" s="37"/>
      <c r="AI137" s="18"/>
      <c r="AJ137" s="37"/>
      <c r="AK137" s="37"/>
      <c r="AL137" s="18"/>
      <c r="AM137" s="37"/>
      <c r="AN137" s="37"/>
      <c r="AO137" s="18"/>
      <c r="AP137" s="32"/>
      <c r="AQ137" s="32"/>
      <c r="AR137" s="18"/>
      <c r="AS137" s="19"/>
      <c r="AT137" s="18"/>
      <c r="AU137" s="18"/>
      <c r="AV137" s="18"/>
    </row>
    <row r="138" spans="1:48" ht="3" hidden="1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</row>
    <row r="139" spans="1:48" hidden="1" x14ac:dyDescent="0.2">
      <c r="A139" s="31"/>
      <c r="B139" s="31"/>
      <c r="C139" s="18"/>
      <c r="D139" s="32"/>
      <c r="E139" s="32"/>
      <c r="F139" s="32"/>
      <c r="G139" s="32"/>
      <c r="H139" s="32"/>
      <c r="I139" s="32"/>
      <c r="J139" s="32"/>
      <c r="K139" s="18"/>
      <c r="L139" s="33"/>
      <c r="M139" s="33"/>
      <c r="N139" s="18"/>
      <c r="O139" s="21"/>
      <c r="P139" s="18"/>
      <c r="Q139" s="18"/>
      <c r="R139" s="22"/>
      <c r="S139" s="22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23"/>
      <c r="AQ139" s="23"/>
      <c r="AR139" s="18"/>
      <c r="AS139" s="19"/>
      <c r="AT139" s="18"/>
      <c r="AU139" s="18"/>
      <c r="AV139" s="18"/>
    </row>
    <row r="140" spans="1:48" ht="3.75" hidden="1" customHeight="1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</row>
    <row r="141" spans="1:48" hidden="1" x14ac:dyDescent="0.2">
      <c r="A141" s="31"/>
      <c r="B141" s="31"/>
      <c r="C141" s="18"/>
      <c r="D141" s="32"/>
      <c r="E141" s="32"/>
      <c r="F141" s="32"/>
      <c r="G141" s="32"/>
      <c r="H141" s="32"/>
      <c r="I141" s="32"/>
      <c r="J141" s="32"/>
      <c r="K141" s="18"/>
      <c r="L141" s="33"/>
      <c r="M141" s="33"/>
      <c r="N141" s="18"/>
      <c r="O141" s="21"/>
      <c r="P141" s="18"/>
      <c r="Q141" s="18"/>
      <c r="R141" s="22"/>
      <c r="S141" s="22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23"/>
      <c r="AQ141" s="23"/>
      <c r="AR141" s="18"/>
      <c r="AS141" s="19"/>
      <c r="AT141" s="18"/>
      <c r="AU141" s="18"/>
      <c r="AV141" s="18"/>
    </row>
    <row r="142" spans="1:48" ht="4.5" hidden="1" customHeight="1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</row>
    <row r="143" spans="1:48" hidden="1" x14ac:dyDescent="0.2">
      <c r="A143" s="31"/>
      <c r="B143" s="31"/>
      <c r="C143" s="18"/>
      <c r="D143" s="32"/>
      <c r="E143" s="32"/>
      <c r="F143" s="32"/>
      <c r="G143" s="32"/>
      <c r="H143" s="32"/>
      <c r="I143" s="32"/>
      <c r="J143" s="32"/>
      <c r="K143" s="18"/>
      <c r="L143" s="33"/>
      <c r="M143" s="33"/>
      <c r="N143" s="18"/>
      <c r="O143" s="21"/>
      <c r="P143" s="18"/>
      <c r="Q143" s="18"/>
      <c r="R143" s="22"/>
      <c r="S143" s="22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23"/>
      <c r="AQ143" s="23"/>
      <c r="AR143" s="18"/>
      <c r="AS143" s="19"/>
      <c r="AT143" s="18"/>
      <c r="AU143" s="18"/>
      <c r="AV143" s="18"/>
    </row>
    <row r="144" spans="1:48" ht="5.25" hidden="1" customHeight="1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</row>
    <row r="145" spans="1:48" hidden="1" x14ac:dyDescent="0.2">
      <c r="A145" s="31"/>
      <c r="B145" s="31"/>
      <c r="C145" s="18"/>
      <c r="D145" s="32"/>
      <c r="E145" s="32"/>
      <c r="F145" s="32"/>
      <c r="G145" s="32"/>
      <c r="H145" s="32"/>
      <c r="I145" s="32"/>
      <c r="J145" s="32"/>
      <c r="K145" s="18"/>
      <c r="L145" s="33"/>
      <c r="M145" s="33"/>
      <c r="N145" s="18"/>
      <c r="O145" s="21"/>
      <c r="P145" s="18"/>
      <c r="Q145" s="18"/>
      <c r="R145" s="22"/>
      <c r="S145" s="22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23"/>
      <c r="AQ145" s="23"/>
      <c r="AR145" s="18"/>
      <c r="AS145" s="19"/>
      <c r="AT145" s="18"/>
      <c r="AU145" s="18"/>
      <c r="AV145" s="18"/>
    </row>
    <row r="146" spans="1:48" ht="3.75" hidden="1" customHeight="1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</row>
    <row r="147" spans="1:48" hidden="1" x14ac:dyDescent="0.2">
      <c r="A147" s="31"/>
      <c r="B147" s="31"/>
      <c r="C147" s="18"/>
      <c r="D147" s="32"/>
      <c r="E147" s="32"/>
      <c r="F147" s="32"/>
      <c r="G147" s="32"/>
      <c r="H147" s="32"/>
      <c r="I147" s="32"/>
      <c r="J147" s="32"/>
      <c r="K147" s="18"/>
      <c r="L147" s="33"/>
      <c r="M147" s="33"/>
      <c r="N147" s="18"/>
      <c r="O147" s="21"/>
      <c r="P147" s="18"/>
      <c r="Q147" s="18"/>
      <c r="R147" s="22"/>
      <c r="S147" s="22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23"/>
      <c r="AQ147" s="23"/>
      <c r="AR147" s="18"/>
      <c r="AS147" s="19"/>
      <c r="AT147" s="18"/>
      <c r="AU147" s="18"/>
      <c r="AV147" s="18"/>
    </row>
    <row r="148" spans="1:48" ht="4.5" hidden="1" customHeight="1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</row>
    <row r="149" spans="1:48" ht="4.5" hidden="1" customHeight="1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</row>
    <row r="150" spans="1:48" ht="4.5" hidden="1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</row>
    <row r="151" spans="1:48" ht="4.5" hidden="1" customHeight="1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</row>
    <row r="152" spans="1:48" ht="4.5" hidden="1" customHeight="1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</row>
    <row r="153" spans="1:48" ht="4.5" hidden="1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</row>
    <row r="154" spans="1:48" ht="4.5" hidden="1" customHeight="1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</row>
    <row r="155" spans="1:48" ht="4.5" hidden="1" customHeight="1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</row>
    <row r="156" spans="1:48" ht="4.5" hidden="1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</row>
    <row r="157" spans="1:48" ht="4.5" hidden="1" customHeight="1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</row>
    <row r="158" spans="1:48" ht="4.5" hidden="1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</row>
    <row r="159" spans="1:48" ht="4.5" hidden="1" customHeight="1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</row>
    <row r="160" spans="1:48" ht="4.5" hidden="1" customHeight="1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</row>
    <row r="161" spans="1:48" ht="4.5" hidden="1" customHeight="1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</row>
    <row r="162" spans="1:48" ht="4.5" hidden="1" customHeight="1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</row>
    <row r="163" spans="1:48" ht="4.5" hidden="1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</row>
    <row r="164" spans="1:48" ht="4.5" hidden="1" customHeight="1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</row>
    <row r="165" spans="1:48" ht="4.5" hidden="1" customHeight="1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</row>
    <row r="166" spans="1:48" ht="4.5" hidden="1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</row>
    <row r="167" spans="1:48" hidden="1" x14ac:dyDescent="0.2">
      <c r="A167" s="31"/>
      <c r="B167" s="31"/>
      <c r="C167" s="18"/>
      <c r="D167" s="32"/>
      <c r="E167" s="32"/>
      <c r="F167" s="32"/>
      <c r="G167" s="32"/>
      <c r="H167" s="32"/>
      <c r="I167" s="32"/>
      <c r="J167" s="32"/>
      <c r="K167" s="18"/>
      <c r="L167" s="33"/>
      <c r="M167" s="33"/>
      <c r="N167" s="18"/>
      <c r="O167" s="21"/>
      <c r="P167" s="18"/>
      <c r="Q167" s="18"/>
      <c r="R167" s="22"/>
      <c r="S167" s="22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23"/>
      <c r="AQ167" s="23"/>
      <c r="AR167" s="18"/>
      <c r="AS167" s="19"/>
      <c r="AT167" s="18"/>
      <c r="AU167" s="18"/>
      <c r="AV167" s="18"/>
    </row>
    <row r="168" spans="1:48" ht="3.75" hidden="1" customHeight="1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</row>
    <row r="169" spans="1:48" ht="3.75" hidden="1" customHeight="1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</row>
    <row r="170" spans="1:48" ht="3.75" hidden="1" customHeight="1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</row>
    <row r="171" spans="1:48" ht="3.75" hidden="1" customHeight="1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</row>
    <row r="172" spans="1:48" hidden="1" x14ac:dyDescent="0.2">
      <c r="A172" s="31"/>
      <c r="B172" s="31"/>
      <c r="C172" s="18"/>
      <c r="D172" s="32"/>
      <c r="E172" s="32"/>
      <c r="F172" s="32"/>
      <c r="G172" s="32"/>
      <c r="H172" s="32"/>
      <c r="I172" s="32"/>
      <c r="J172" s="32"/>
      <c r="K172" s="18"/>
      <c r="L172" s="33"/>
      <c r="M172" s="33"/>
      <c r="N172" s="18"/>
      <c r="O172" s="21"/>
      <c r="P172" s="18"/>
      <c r="Q172" s="18"/>
      <c r="R172" s="22"/>
      <c r="S172" s="22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23"/>
      <c r="AQ172" s="23"/>
      <c r="AR172" s="18"/>
      <c r="AS172" s="19"/>
      <c r="AT172" s="18"/>
      <c r="AU172" s="18"/>
      <c r="AV172" s="18"/>
    </row>
    <row r="173" spans="1:48" ht="4.5" hidden="1" customHeight="1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</row>
    <row r="174" spans="1:48" hidden="1" x14ac:dyDescent="0.2">
      <c r="A174" s="31"/>
      <c r="B174" s="31"/>
      <c r="C174" s="18"/>
      <c r="D174" s="32"/>
      <c r="E174" s="32"/>
      <c r="F174" s="32"/>
      <c r="G174" s="32"/>
      <c r="H174" s="32"/>
      <c r="I174" s="32"/>
      <c r="J174" s="32"/>
      <c r="K174" s="18"/>
      <c r="L174" s="33"/>
      <c r="M174" s="33"/>
      <c r="N174" s="18"/>
      <c r="O174" s="21"/>
      <c r="P174" s="18"/>
      <c r="Q174" s="18"/>
      <c r="R174" s="22"/>
      <c r="S174" s="22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23"/>
      <c r="AQ174" s="23"/>
      <c r="AR174" s="18"/>
      <c r="AS174" s="19"/>
      <c r="AT174" s="18"/>
      <c r="AU174" s="18"/>
      <c r="AV174" s="18"/>
    </row>
    <row r="175" spans="1:48" ht="3.75" hidden="1" customHeight="1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</row>
    <row r="176" spans="1:48" hidden="1" x14ac:dyDescent="0.2">
      <c r="A176" s="31"/>
      <c r="B176" s="31"/>
      <c r="C176" s="18"/>
      <c r="D176" s="32"/>
      <c r="E176" s="32"/>
      <c r="F176" s="32"/>
      <c r="G176" s="32"/>
      <c r="H176" s="32"/>
      <c r="I176" s="32"/>
      <c r="J176" s="32"/>
      <c r="K176" s="18"/>
      <c r="L176" s="33"/>
      <c r="M176" s="33"/>
      <c r="N176" s="18"/>
      <c r="O176" s="21"/>
      <c r="P176" s="18"/>
      <c r="Q176" s="18"/>
      <c r="R176" s="22"/>
      <c r="S176" s="22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23"/>
      <c r="AQ176" s="23"/>
      <c r="AR176" s="18"/>
      <c r="AS176" s="19"/>
      <c r="AT176" s="18"/>
      <c r="AU176" s="18"/>
      <c r="AV176" s="18"/>
    </row>
    <row r="177" spans="1:48" ht="3.75" hidden="1" customHeight="1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</row>
    <row r="178" spans="1:48" hidden="1" x14ac:dyDescent="0.2">
      <c r="A178" s="31"/>
      <c r="B178" s="31"/>
      <c r="C178" s="18"/>
      <c r="D178" s="32"/>
      <c r="E178" s="32"/>
      <c r="F178" s="32"/>
      <c r="G178" s="32"/>
      <c r="H178" s="32"/>
      <c r="I178" s="32"/>
      <c r="J178" s="32"/>
      <c r="K178" s="18"/>
      <c r="L178" s="33"/>
      <c r="M178" s="33"/>
      <c r="N178" s="18"/>
      <c r="O178" s="21"/>
      <c r="P178" s="18"/>
      <c r="Q178" s="18"/>
      <c r="R178" s="22"/>
      <c r="S178" s="22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23"/>
      <c r="AQ178" s="23"/>
      <c r="AR178" s="18"/>
      <c r="AS178" s="19"/>
      <c r="AT178" s="18"/>
      <c r="AU178" s="18"/>
      <c r="AV178" s="18"/>
    </row>
    <row r="179" spans="1:48" ht="3.75" hidden="1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</row>
    <row r="180" spans="1:48" hidden="1" x14ac:dyDescent="0.2">
      <c r="A180" s="31"/>
      <c r="B180" s="31"/>
      <c r="C180" s="18"/>
      <c r="D180" s="32"/>
      <c r="E180" s="32"/>
      <c r="F180" s="32"/>
      <c r="G180" s="32"/>
      <c r="H180" s="32"/>
      <c r="I180" s="32"/>
      <c r="J180" s="32"/>
      <c r="K180" s="18"/>
      <c r="L180" s="33"/>
      <c r="M180" s="33"/>
      <c r="N180" s="18"/>
      <c r="O180" s="21"/>
      <c r="P180" s="18"/>
      <c r="Q180" s="18"/>
      <c r="R180" s="22"/>
      <c r="S180" s="22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23"/>
      <c r="AQ180" s="23"/>
      <c r="AR180" s="18"/>
      <c r="AS180" s="19"/>
      <c r="AT180" s="18"/>
      <c r="AU180" s="18"/>
      <c r="AV180" s="18"/>
    </row>
    <row r="181" spans="1:48" ht="5.25" hidden="1" customHeight="1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</row>
    <row r="182" spans="1:48" hidden="1" x14ac:dyDescent="0.2">
      <c r="A182" s="31"/>
      <c r="B182" s="31"/>
      <c r="C182" s="18"/>
      <c r="D182" s="32"/>
      <c r="E182" s="32"/>
      <c r="F182" s="32"/>
      <c r="G182" s="32"/>
      <c r="H182" s="32"/>
      <c r="I182" s="32"/>
      <c r="J182" s="32"/>
      <c r="K182" s="18"/>
      <c r="L182" s="33"/>
      <c r="M182" s="33"/>
      <c r="N182" s="18"/>
      <c r="O182" s="21"/>
      <c r="P182" s="18"/>
      <c r="Q182" s="18"/>
      <c r="R182" s="22"/>
      <c r="S182" s="22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23"/>
      <c r="AQ182" s="23"/>
      <c r="AR182" s="18"/>
      <c r="AS182" s="19"/>
      <c r="AT182" s="18"/>
      <c r="AU182" s="18"/>
      <c r="AV182" s="18"/>
    </row>
    <row r="183" spans="1:48" ht="4.5" hidden="1" customHeight="1" x14ac:dyDescent="0.2">
      <c r="A183" s="35"/>
      <c r="B183" s="35"/>
      <c r="C183" s="18"/>
      <c r="D183" s="38"/>
      <c r="E183" s="38"/>
      <c r="F183" s="38"/>
      <c r="G183" s="38"/>
      <c r="H183" s="38"/>
      <c r="I183" s="38"/>
      <c r="J183" s="38"/>
      <c r="K183" s="18"/>
      <c r="L183" s="39"/>
      <c r="M183" s="39"/>
      <c r="N183" s="18"/>
      <c r="O183" s="21"/>
      <c r="P183" s="18"/>
      <c r="Q183" s="18"/>
      <c r="R183" s="22"/>
      <c r="S183" s="22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40"/>
      <c r="AQ183" s="40"/>
      <c r="AR183" s="18"/>
      <c r="AS183" s="19"/>
      <c r="AT183" s="18"/>
      <c r="AU183" s="18"/>
      <c r="AV183" s="18"/>
    </row>
    <row r="184" spans="1:48" hidden="1" x14ac:dyDescent="0.2">
      <c r="A184" s="31"/>
      <c r="B184" s="31"/>
      <c r="C184" s="18"/>
      <c r="D184" s="32"/>
      <c r="E184" s="32"/>
      <c r="F184" s="32"/>
      <c r="G184" s="32"/>
      <c r="H184" s="32"/>
      <c r="I184" s="32"/>
      <c r="J184" s="32"/>
      <c r="K184" s="18"/>
      <c r="L184" s="33"/>
      <c r="M184" s="33"/>
      <c r="N184" s="18"/>
      <c r="O184" s="21"/>
      <c r="P184" s="18"/>
      <c r="Q184" s="18"/>
      <c r="R184" s="22"/>
      <c r="S184" s="22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23"/>
      <c r="AQ184" s="23"/>
      <c r="AR184" s="18"/>
      <c r="AS184" s="19"/>
      <c r="AT184" s="18"/>
      <c r="AU184" s="18"/>
      <c r="AV184" s="18"/>
    </row>
    <row r="185" spans="1:48" ht="3.75" hidden="1" customHeight="1" x14ac:dyDescent="0.2">
      <c r="A185" s="35"/>
      <c r="B185" s="35"/>
      <c r="C185" s="18"/>
      <c r="D185" s="38"/>
      <c r="E185" s="38"/>
      <c r="F185" s="38"/>
      <c r="G185" s="38"/>
      <c r="H185" s="38"/>
      <c r="I185" s="38"/>
      <c r="J185" s="38"/>
      <c r="K185" s="18"/>
      <c r="L185" s="39"/>
      <c r="M185" s="39"/>
      <c r="N185" s="18"/>
      <c r="O185" s="21"/>
      <c r="P185" s="18"/>
      <c r="Q185" s="18"/>
      <c r="R185" s="22"/>
      <c r="S185" s="22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40"/>
      <c r="AQ185" s="40"/>
      <c r="AR185" s="18"/>
      <c r="AS185" s="19"/>
      <c r="AT185" s="18"/>
      <c r="AU185" s="18"/>
      <c r="AV185" s="18"/>
    </row>
    <row r="186" spans="1:48" hidden="1" x14ac:dyDescent="0.2">
      <c r="A186" s="31"/>
      <c r="B186" s="31"/>
      <c r="C186" s="18"/>
      <c r="D186" s="32"/>
      <c r="E186" s="32"/>
      <c r="F186" s="32"/>
      <c r="G186" s="32"/>
      <c r="H186" s="32"/>
      <c r="I186" s="32"/>
      <c r="J186" s="32"/>
      <c r="K186" s="18"/>
      <c r="L186" s="33"/>
      <c r="M186" s="33"/>
      <c r="N186" s="18"/>
      <c r="O186" s="21"/>
      <c r="P186" s="18"/>
      <c r="Q186" s="18"/>
      <c r="R186" s="22"/>
      <c r="S186" s="22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23"/>
      <c r="AQ186" s="23"/>
      <c r="AR186" s="18"/>
      <c r="AS186" s="19"/>
      <c r="AT186" s="18"/>
      <c r="AU186" s="18"/>
      <c r="AV186" s="18"/>
    </row>
    <row r="187" spans="1:48" ht="3.75" hidden="1" customHeight="1" x14ac:dyDescent="0.2">
      <c r="A187" s="35"/>
      <c r="B187" s="35"/>
      <c r="C187" s="18"/>
      <c r="D187" s="38"/>
      <c r="E187" s="38"/>
      <c r="F187" s="38"/>
      <c r="G187" s="38"/>
      <c r="H187" s="38"/>
      <c r="I187" s="38"/>
      <c r="J187" s="38"/>
      <c r="K187" s="18"/>
      <c r="L187" s="39"/>
      <c r="M187" s="39"/>
      <c r="N187" s="18"/>
      <c r="O187" s="21"/>
      <c r="P187" s="18"/>
      <c r="Q187" s="18"/>
      <c r="R187" s="22"/>
      <c r="S187" s="22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40"/>
      <c r="AQ187" s="40"/>
      <c r="AR187" s="18"/>
      <c r="AS187" s="19"/>
      <c r="AT187" s="18"/>
      <c r="AU187" s="18"/>
      <c r="AV187" s="18"/>
    </row>
    <row r="188" spans="1:48" hidden="1" x14ac:dyDescent="0.2">
      <c r="A188" s="31"/>
      <c r="B188" s="31"/>
      <c r="C188" s="18"/>
      <c r="D188" s="32"/>
      <c r="E188" s="32"/>
      <c r="F188" s="32"/>
      <c r="G188" s="32"/>
      <c r="H188" s="32"/>
      <c r="I188" s="32"/>
      <c r="J188" s="32"/>
      <c r="K188" s="18"/>
      <c r="L188" s="33"/>
      <c r="M188" s="33"/>
      <c r="N188" s="18"/>
      <c r="O188" s="21"/>
      <c r="P188" s="18"/>
      <c r="Q188" s="18"/>
      <c r="R188" s="22"/>
      <c r="S188" s="22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23"/>
      <c r="AQ188" s="23"/>
      <c r="AR188" s="18"/>
      <c r="AS188" s="19"/>
      <c r="AT188" s="18"/>
      <c r="AU188" s="18"/>
      <c r="AV188" s="18"/>
    </row>
    <row r="189" spans="1:48" ht="3.75" hidden="1" customHeight="1" x14ac:dyDescent="0.2">
      <c r="A189" s="35"/>
      <c r="B189" s="35"/>
      <c r="C189" s="18"/>
      <c r="D189" s="38"/>
      <c r="E189" s="38"/>
      <c r="F189" s="38"/>
      <c r="G189" s="38"/>
      <c r="H189" s="38"/>
      <c r="I189" s="38"/>
      <c r="J189" s="38"/>
      <c r="K189" s="18"/>
      <c r="L189" s="39"/>
      <c r="M189" s="39"/>
      <c r="N189" s="18"/>
      <c r="O189" s="21"/>
      <c r="P189" s="18"/>
      <c r="Q189" s="18"/>
      <c r="R189" s="22"/>
      <c r="S189" s="22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40"/>
      <c r="AQ189" s="40"/>
      <c r="AR189" s="18"/>
      <c r="AS189" s="19"/>
      <c r="AT189" s="18"/>
      <c r="AU189" s="18"/>
      <c r="AV189" s="18"/>
    </row>
    <row r="190" spans="1:48" hidden="1" x14ac:dyDescent="0.2">
      <c r="A190" s="31"/>
      <c r="B190" s="31"/>
      <c r="C190" s="18"/>
      <c r="D190" s="32"/>
      <c r="E190" s="32"/>
      <c r="F190" s="32"/>
      <c r="G190" s="32"/>
      <c r="H190" s="32"/>
      <c r="I190" s="32"/>
      <c r="J190" s="32"/>
      <c r="K190" s="18"/>
      <c r="L190" s="33"/>
      <c r="M190" s="33"/>
      <c r="N190" s="18"/>
      <c r="O190" s="21"/>
      <c r="P190" s="18"/>
      <c r="Q190" s="18"/>
      <c r="R190" s="22"/>
      <c r="S190" s="22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23"/>
      <c r="AQ190" s="23"/>
      <c r="AR190" s="18"/>
      <c r="AS190" s="19"/>
      <c r="AT190" s="18"/>
      <c r="AU190" s="18"/>
      <c r="AV190" s="18"/>
    </row>
    <row r="191" spans="1:48" x14ac:dyDescent="0.2">
      <c r="A191" s="20" t="s">
        <v>11</v>
      </c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18"/>
      <c r="O191" s="21"/>
      <c r="P191" s="18"/>
      <c r="Q191" s="18"/>
      <c r="R191" s="22"/>
      <c r="S191" s="22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23"/>
      <c r="AQ191" s="23"/>
      <c r="AR191" s="18"/>
      <c r="AS191" s="19"/>
      <c r="AT191" s="18"/>
      <c r="AU191" s="18"/>
      <c r="AV191" s="18"/>
    </row>
    <row r="192" spans="1:48" ht="5.25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</row>
    <row r="193" spans="1:56" x14ac:dyDescent="0.2">
      <c r="A193" s="9">
        <v>4435</v>
      </c>
      <c r="B193" s="10"/>
      <c r="C193" s="11"/>
      <c r="D193" s="9" t="str">
        <f>VLOOKUP(A193,[1]leden!A$1:C$65536,2,FALSE)</f>
        <v>HERREMAN Roger</v>
      </c>
      <c r="E193" s="12"/>
      <c r="F193" s="12"/>
      <c r="G193" s="12"/>
      <c r="H193" s="12"/>
      <c r="I193" s="12"/>
      <c r="J193" s="10"/>
      <c r="K193" s="11"/>
      <c r="L193" s="9" t="str">
        <f>VLOOKUP(A193,[1]leden!A$1:C$65536,3,FALSE)</f>
        <v>UN</v>
      </c>
      <c r="M193" s="10"/>
      <c r="N193" s="11"/>
      <c r="O193" s="11" t="str">
        <f>VLOOKUP(A193,[1]leden!A$1:F$65536,6,FALSE)</f>
        <v>3°</v>
      </c>
      <c r="P193" s="11">
        <f>VLOOKUP(A193,[1]leden!A$1:D$65536,4,FALSE)</f>
        <v>0</v>
      </c>
      <c r="R193" s="13">
        <v>18</v>
      </c>
      <c r="S193" s="13">
        <v>72</v>
      </c>
      <c r="T193" s="13"/>
      <c r="U193" s="13">
        <v>18</v>
      </c>
      <c r="V193" s="13">
        <v>37</v>
      </c>
      <c r="W193" s="13"/>
      <c r="X193" s="13">
        <v>14</v>
      </c>
      <c r="Y193" s="13">
        <v>42</v>
      </c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P193" s="14">
        <f>ROUNDDOWN(AU193/AV193,3)</f>
        <v>0.33100000000000002</v>
      </c>
      <c r="AQ193" s="15"/>
      <c r="AR193" s="11"/>
      <c r="AS193" s="11" t="str">
        <f>IF(AP193&lt;0.405,"OG",IF(AND(AP193&gt;=0.405,AP193&lt;0.495),"MG",IF(AND(AP193&gt;=0.495,AP193&lt;0.61),"PR",IF(AND(AP193&gt;=0.61,AP193&lt;0.765),"DPR",IF(AND(AP193&gt;=0.765,AP193&lt;0.95),"DRPR")))))</f>
        <v>OG</v>
      </c>
      <c r="AU193">
        <f>SUM(R193,U193,X193,AA193,AD193,AG193,AJ193,AM193)</f>
        <v>50</v>
      </c>
      <c r="AV193">
        <f>SUM(S193,V193,Y193,AB193,AE193,AH193,AK193,AN193)</f>
        <v>151</v>
      </c>
    </row>
    <row r="194" spans="1:56" ht="3.75" customHeight="1" x14ac:dyDescent="0.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P194" s="11"/>
      <c r="AQ194" s="11"/>
      <c r="AR194" s="11"/>
      <c r="AS194" s="11"/>
    </row>
    <row r="195" spans="1:56" x14ac:dyDescent="0.2">
      <c r="A195" s="9">
        <v>2568</v>
      </c>
      <c r="B195" s="10"/>
      <c r="C195" s="11"/>
      <c r="D195" s="9" t="str">
        <f>VLOOKUP(A195,[1]leden!A$1:C$65536,2,FALSE)</f>
        <v>CORNELISSEN Jacky</v>
      </c>
      <c r="E195" s="12"/>
      <c r="F195" s="12"/>
      <c r="G195" s="12"/>
      <c r="H195" s="12"/>
      <c r="I195" s="12"/>
      <c r="J195" s="10"/>
      <c r="K195" s="11"/>
      <c r="L195" s="9" t="str">
        <f>VLOOKUP(A195,[1]leden!A$1:C$65536,3,FALSE)</f>
        <v>KK</v>
      </c>
      <c r="M195" s="10"/>
      <c r="N195" s="11"/>
      <c r="O195" s="11" t="str">
        <f>VLOOKUP(A195,[1]leden!A$1:F$65536,6,FALSE)</f>
        <v>3°</v>
      </c>
      <c r="P195" s="11">
        <f>VLOOKUP(A195,[1]leden!A$1:D$65536,4,FALSE)</f>
        <v>0</v>
      </c>
      <c r="R195" s="13">
        <v>16</v>
      </c>
      <c r="S195" s="13">
        <v>36</v>
      </c>
      <c r="T195" s="13"/>
      <c r="U195" s="17">
        <v>18</v>
      </c>
      <c r="V195" s="17">
        <v>20</v>
      </c>
      <c r="W195" s="13"/>
      <c r="X195" s="13">
        <v>9</v>
      </c>
      <c r="Y195" s="13">
        <v>32</v>
      </c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P195" s="14">
        <f>ROUNDDOWN(AU195/AV195,3)</f>
        <v>0.48799999999999999</v>
      </c>
      <c r="AQ195" s="15"/>
      <c r="AR195" s="11"/>
      <c r="AS195" s="11" t="str">
        <f>IF(AP195&lt;0.405,"OG",IF(AND(AP195&gt;=0.405,AP195&lt;0.495),"MG",IF(AND(AP195&gt;=0.495,AP195&lt;0.61),"PR",IF(AND(AP195&gt;=0.61,AP195&lt;0.765),"DPR",IF(AND(AP195&gt;=0.765,AP195&lt;0.95),"DRPR")))))</f>
        <v>MG</v>
      </c>
      <c r="AU195">
        <f>SUM(R195,U195,X195,AA195,AD195,AG195,AJ195,AM195)</f>
        <v>43</v>
      </c>
      <c r="AV195">
        <f>SUM(S195,V195,Y195,AB195,AE195,AH195,AK195,AN195)</f>
        <v>88</v>
      </c>
      <c r="AZ195" s="13"/>
      <c r="BA195" s="13"/>
      <c r="BB195" s="13"/>
      <c r="BC195" s="13"/>
      <c r="BD195" s="13"/>
    </row>
    <row r="196" spans="1:56" ht="3.75" customHeight="1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P196" s="11"/>
      <c r="AQ196" s="11"/>
      <c r="AR196" s="11"/>
      <c r="AS196" s="11"/>
    </row>
    <row r="197" spans="1:56" x14ac:dyDescent="0.2">
      <c r="A197" s="9">
        <v>7465</v>
      </c>
      <c r="B197" s="10"/>
      <c r="C197" s="11"/>
      <c r="D197" s="9" t="str">
        <f>VLOOKUP(A197,[1]leden!A$1:C$65536,2,FALSE)</f>
        <v>COUSSEMENT Wim</v>
      </c>
      <c r="E197" s="12"/>
      <c r="F197" s="12"/>
      <c r="G197" s="12"/>
      <c r="H197" s="12"/>
      <c r="I197" s="12"/>
      <c r="J197" s="10"/>
      <c r="K197" s="11"/>
      <c r="L197" s="9" t="str">
        <f>VLOOKUP(A197,[1]leden!A$1:C$65536,3,FALSE)</f>
        <v>DK</v>
      </c>
      <c r="M197" s="10"/>
      <c r="N197" s="11"/>
      <c r="O197" s="11" t="str">
        <f>VLOOKUP(A197,[1]leden!A$1:F$65536,6,FALSE)</f>
        <v>3°</v>
      </c>
      <c r="P197" s="11">
        <f>VLOOKUP(A197,[1]leden!A$1:D$65536,4,FALSE)</f>
        <v>0</v>
      </c>
      <c r="R197" s="17">
        <v>18</v>
      </c>
      <c r="S197" s="17">
        <v>28</v>
      </c>
      <c r="T197" s="13"/>
      <c r="U197" s="13">
        <v>18</v>
      </c>
      <c r="V197" s="13">
        <v>52</v>
      </c>
      <c r="W197" s="13"/>
      <c r="X197" s="13">
        <v>15</v>
      </c>
      <c r="Y197" s="13">
        <v>56</v>
      </c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P197" s="14">
        <f>ROUNDDOWN(AU197/AV197,3)</f>
        <v>0.375</v>
      </c>
      <c r="AQ197" s="15"/>
      <c r="AR197" s="11"/>
      <c r="AS197" s="11" t="str">
        <f>IF(AP197&lt;0.405,"OG",IF(AND(AP197&gt;=0.405,AP197&lt;0.495),"MG",IF(AND(AP197&gt;=0.495,AP197&lt;0.61),"PR",IF(AND(AP197&gt;=0.61,AP197&lt;0.765),"DPR",IF(AND(AP197&gt;=0.765,AP197&lt;0.95),"DRPR")))))</f>
        <v>OG</v>
      </c>
      <c r="AU197">
        <f>SUM(R197,U197,X197,AA197,AD197,AG197,AJ197,AM197)</f>
        <v>51</v>
      </c>
      <c r="AV197">
        <f>SUM(S197,V197,Y197,AB197,AE197,AH197,AK197,AN197)</f>
        <v>136</v>
      </c>
    </row>
    <row r="198" spans="1:56" ht="4.5" customHeight="1" x14ac:dyDescent="0.2"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</row>
    <row r="199" spans="1:56" x14ac:dyDescent="0.2">
      <c r="A199" s="9">
        <v>6727</v>
      </c>
      <c r="B199" s="10"/>
      <c r="C199" s="11"/>
      <c r="D199" s="9" t="str">
        <f>VLOOKUP(A199,[1]leden!A$1:C$65536,2,FALSE)</f>
        <v>DE RYNCK Ivan</v>
      </c>
      <c r="E199" s="12"/>
      <c r="F199" s="12"/>
      <c r="G199" s="12"/>
      <c r="H199" s="12"/>
      <c r="I199" s="12"/>
      <c r="J199" s="10"/>
      <c r="K199" s="11"/>
      <c r="L199" s="9" t="str">
        <f>VLOOKUP(A199,[1]leden!A$1:C$65536,3,FALSE)</f>
        <v>KK</v>
      </c>
      <c r="M199" s="10"/>
      <c r="N199" s="11"/>
      <c r="O199" s="11" t="str">
        <f>VLOOKUP(A199,[1]leden!A$1:F$65536,6,FALSE)</f>
        <v>1°</v>
      </c>
      <c r="P199" s="11">
        <f>VLOOKUP(A199,[1]leden!A$1:D$65536,4,FALSE)</f>
        <v>0</v>
      </c>
      <c r="R199" s="13">
        <v>27</v>
      </c>
      <c r="S199" s="13">
        <v>43</v>
      </c>
      <c r="T199" s="13"/>
      <c r="U199" s="13">
        <v>27</v>
      </c>
      <c r="V199" s="13">
        <v>36</v>
      </c>
      <c r="W199" s="13"/>
      <c r="X199" s="13">
        <v>17</v>
      </c>
      <c r="Y199" s="13">
        <v>38</v>
      </c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P199" s="14">
        <f>ROUNDDOWN(AU199/AV199,3)</f>
        <v>0.60599999999999998</v>
      </c>
      <c r="AQ199" s="15"/>
      <c r="AR199" s="11"/>
      <c r="AS199" s="11" t="str">
        <f>IF(AP199&lt;0.61,"OG",IF(AND(AP199&gt;=0.61,AP199&lt;0.765),"MG",IF(AND(AP199&gt;=0.765,AP199&lt;0.95),"PR",IF(AP199&gt;=0.95,"DPR"))))</f>
        <v>OG</v>
      </c>
      <c r="AU199">
        <f>SUM(R199,U199,X199,AA199,AD199,AG199,AJ199,AM199)</f>
        <v>71</v>
      </c>
      <c r="AV199">
        <f>SUM(S199,V199,Y199,AB199,AE199,AH199,AK199,AN199)</f>
        <v>117</v>
      </c>
    </row>
    <row r="200" spans="1:56" ht="4.5" customHeight="1" x14ac:dyDescent="0.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P200" s="11"/>
      <c r="AQ200" s="11"/>
      <c r="AR200" s="11"/>
      <c r="AS200" s="11"/>
    </row>
    <row r="201" spans="1:56" x14ac:dyDescent="0.2">
      <c r="A201" s="9">
        <v>4551</v>
      </c>
      <c r="B201" s="10"/>
      <c r="C201" s="11"/>
      <c r="D201" s="9" t="str">
        <f>VLOOKUP(A201,[1]leden!A$1:C$65536,2,FALSE)</f>
        <v>LEMAN Gwen</v>
      </c>
      <c r="E201" s="12"/>
      <c r="F201" s="12"/>
      <c r="G201" s="12"/>
      <c r="H201" s="12"/>
      <c r="I201" s="12"/>
      <c r="J201" s="10"/>
      <c r="K201" s="11"/>
      <c r="L201" s="9" t="str">
        <f>VLOOKUP(A201,[1]leden!A$1:C$65536,3,FALSE)</f>
        <v>UN</v>
      </c>
      <c r="M201" s="10"/>
      <c r="N201" s="11"/>
      <c r="O201" s="11" t="str">
        <f>VLOOKUP(A201,[1]leden!A$1:F$65536,6,FALSE)</f>
        <v>1°</v>
      </c>
      <c r="P201" s="11">
        <f>VLOOKUP(A201,[1]leden!A$1:D$65536,4,FALSE)</f>
        <v>0</v>
      </c>
      <c r="R201" s="13">
        <v>27</v>
      </c>
      <c r="S201" s="13">
        <v>41</v>
      </c>
      <c r="T201" s="13"/>
      <c r="U201" s="13">
        <v>22</v>
      </c>
      <c r="V201" s="13">
        <v>35</v>
      </c>
      <c r="W201" s="13"/>
      <c r="X201" s="13">
        <v>26</v>
      </c>
      <c r="Y201" s="13">
        <v>40</v>
      </c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P201" s="14">
        <f>ROUNDDOWN(AU201/AV201,3)</f>
        <v>0.64600000000000002</v>
      </c>
      <c r="AQ201" s="15"/>
      <c r="AR201" s="11"/>
      <c r="AS201" s="11" t="str">
        <f>IF(AP201&lt;0.61,"OG",IF(AND(AP201&gt;=0.61,AP201&lt;0.765),"MG",IF(AND(AP201&gt;=0.765,AP201&lt;0.95),"PR",IF(AP201&gt;=0.95,"DPR"))))</f>
        <v>MG</v>
      </c>
      <c r="AU201">
        <f>SUM(R201,U201,X201,AA201,AD201,AG201,AJ201,AM201)</f>
        <v>75</v>
      </c>
      <c r="AV201">
        <f>SUM(S201,V201,Y201,AB201,AE201,AH201,AK201,AN201)</f>
        <v>116</v>
      </c>
    </row>
    <row r="202" spans="1:56" ht="3.75" customHeight="1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P202" s="11"/>
      <c r="AQ202" s="11"/>
      <c r="AR202" s="11"/>
      <c r="AS202" s="11"/>
    </row>
    <row r="203" spans="1:56" x14ac:dyDescent="0.2">
      <c r="A203" s="9">
        <v>4180</v>
      </c>
      <c r="B203" s="10"/>
      <c r="C203" s="11"/>
      <c r="D203" s="9" t="str">
        <f>VLOOKUP(A203,[1]leden!A$1:C$65536,2,FALSE)</f>
        <v>CONSTANT Geert</v>
      </c>
      <c r="E203" s="12"/>
      <c r="F203" s="12"/>
      <c r="G203" s="12"/>
      <c r="H203" s="12"/>
      <c r="I203" s="12"/>
      <c r="J203" s="10"/>
      <c r="K203" s="11"/>
      <c r="L203" s="9" t="str">
        <f>VLOOKUP(A203,[1]leden!A$1:C$65536,3,FALSE)</f>
        <v>DK</v>
      </c>
      <c r="M203" s="10"/>
      <c r="N203" s="11"/>
      <c r="O203" s="11" t="str">
        <f>VLOOKUP(A203,[1]leden!A$1:F$65536,6,FALSE)</f>
        <v>1°</v>
      </c>
      <c r="P203" s="11">
        <f>VLOOKUP(A203,[1]leden!A$1:D$65536,4,FALSE)</f>
        <v>0</v>
      </c>
      <c r="R203" s="13">
        <v>27</v>
      </c>
      <c r="S203" s="13">
        <v>64</v>
      </c>
      <c r="T203" s="13"/>
      <c r="U203" s="13">
        <v>27</v>
      </c>
      <c r="V203" s="13">
        <v>37</v>
      </c>
      <c r="W203" s="13"/>
      <c r="X203" s="13">
        <v>14</v>
      </c>
      <c r="Y203" s="13">
        <v>42</v>
      </c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P203" s="14">
        <f>ROUNDDOWN(AU203/AV203,3)</f>
        <v>0.47499999999999998</v>
      </c>
      <c r="AQ203" s="15"/>
      <c r="AR203" s="11"/>
      <c r="AS203" s="11" t="str">
        <f>IF(AP203&lt;0.61,"OG",IF(AND(AP203&gt;=0.61,AP203&lt;0.765),"MG",IF(AND(AP203&gt;=0.765,AP203&lt;0.95),"PR",IF(AP203&gt;=0.95,"DPR"))))</f>
        <v>OG</v>
      </c>
      <c r="AU203">
        <f>SUM(R203,U203,X203,AA203,AD203,AG203,AJ203,AM203)</f>
        <v>68</v>
      </c>
      <c r="AV203">
        <f>SUM(S203,V203,Y203,AB203,AE203,AH203,AK203,AN203)</f>
        <v>143</v>
      </c>
    </row>
    <row r="204" spans="1:56" ht="3.75" customHeight="1" x14ac:dyDescent="0.2"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</row>
    <row r="205" spans="1:56" hidden="1" x14ac:dyDescent="0.2">
      <c r="A205" s="24"/>
      <c r="B205" s="25"/>
      <c r="D205" s="9" t="e">
        <f>VLOOKUP(A205,[1]leden!A$1:C$65536,2,FALSE)</f>
        <v>#N/A</v>
      </c>
      <c r="E205" s="12"/>
      <c r="F205" s="12"/>
      <c r="G205" s="12"/>
      <c r="H205" s="12"/>
      <c r="I205" s="12"/>
      <c r="J205" s="10"/>
      <c r="L205" s="26" t="e">
        <f>VLOOKUP(A205,[1]leden!A$1:C$65536,3,FALSE)</f>
        <v>#N/A</v>
      </c>
      <c r="M205" s="27"/>
      <c r="O205" s="11" t="e">
        <f>VLOOKUP(A205,[1]leden!A$1:D$65536,4,FALSE)</f>
        <v>#N/A</v>
      </c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29" t="e">
        <f>ROUNDDOWN(AU205/AV205,3)</f>
        <v>#DIV/0!</v>
      </c>
      <c r="AQ205" s="30"/>
      <c r="AR205" s="16"/>
      <c r="AS205" s="41" t="e">
        <f>IF(AP205&lt;0.495,"OG",IF(AND(AP205&gt;=0.495,AP205&lt;0.61),"MG",IF(AND(AP205&gt;=0.61,AP205&lt;0.765),"PR",IF(AND(AP205&gt;=0.795,AP205&lt;0.95),"DPR",IF(AP205&gt;=0.95,"DRPR")))))</f>
        <v>#DIV/0!</v>
      </c>
      <c r="AU205">
        <f>SUM(R205,U205,X205)</f>
        <v>0</v>
      </c>
      <c r="AV205">
        <f>SUM(S205,V205,Y205)</f>
        <v>0</v>
      </c>
    </row>
    <row r="206" spans="1:56" ht="4.5" hidden="1" customHeight="1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</row>
    <row r="207" spans="1:56" hidden="1" x14ac:dyDescent="0.2">
      <c r="A207" s="24"/>
      <c r="B207" s="25"/>
      <c r="D207" s="9" t="e">
        <f>VLOOKUP(A207,[1]leden!A$1:C$65536,2,FALSE)</f>
        <v>#N/A</v>
      </c>
      <c r="E207" s="12"/>
      <c r="F207" s="12"/>
      <c r="G207" s="12"/>
      <c r="H207" s="12"/>
      <c r="I207" s="12"/>
      <c r="J207" s="10"/>
      <c r="L207" s="26" t="e">
        <f>VLOOKUP(A207,[1]leden!A$1:C$65536,3,FALSE)</f>
        <v>#N/A</v>
      </c>
      <c r="M207" s="27"/>
      <c r="O207" s="11" t="e">
        <f>VLOOKUP(A207,[1]leden!A$1:D$65536,4,FALSE)</f>
        <v>#N/A</v>
      </c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29" t="e">
        <f>ROUNDDOWN(AU207/AV207,3)</f>
        <v>#DIV/0!</v>
      </c>
      <c r="AQ207" s="30"/>
      <c r="AR207" s="16"/>
      <c r="AS207" s="41" t="e">
        <f>IF(AP207&lt;0.495,"OG",IF(AND(AP207&gt;=0.495,AP207&lt;0.61),"MG",IF(AND(AP207&gt;=0.61,AP207&lt;0.765),"PR",IF(AND(AP207&gt;=0.795,AP207&lt;0.95),"DPR",IF(AP207&gt;=0.95,"DRPR")))))</f>
        <v>#DIV/0!</v>
      </c>
      <c r="AU207">
        <f>SUM(R207,U207,X207)</f>
        <v>0</v>
      </c>
      <c r="AV207">
        <f>SUM(S207,V207,Y207)</f>
        <v>0</v>
      </c>
    </row>
    <row r="208" spans="1:56" ht="4.5" hidden="1" customHeight="1" x14ac:dyDescent="0.2"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</row>
    <row r="209" spans="1:48" hidden="1" x14ac:dyDescent="0.2">
      <c r="A209" s="24"/>
      <c r="B209" s="25"/>
      <c r="D209" s="9" t="e">
        <f>VLOOKUP(A209,[1]leden!A$1:C$65536,2,FALSE)</f>
        <v>#N/A</v>
      </c>
      <c r="E209" s="12"/>
      <c r="F209" s="12"/>
      <c r="G209" s="12"/>
      <c r="H209" s="12"/>
      <c r="I209" s="12"/>
      <c r="J209" s="10"/>
      <c r="L209" s="26" t="e">
        <f>VLOOKUP(A209,[1]leden!A$1:C$65536,3,FALSE)</f>
        <v>#N/A</v>
      </c>
      <c r="M209" s="27"/>
      <c r="O209" s="11" t="e">
        <f>VLOOKUP(A209,[1]leden!A$1:D$65536,4,FALSE)</f>
        <v>#N/A</v>
      </c>
      <c r="R209" s="16"/>
      <c r="S209" s="16"/>
      <c r="T209" s="16"/>
      <c r="U209" s="28"/>
      <c r="V209" s="28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29" t="e">
        <f>ROUNDDOWN(AU209/AV209,3)</f>
        <v>#DIV/0!</v>
      </c>
      <c r="AQ209" s="30"/>
      <c r="AR209" s="16"/>
      <c r="AS209" s="41" t="e">
        <f>IF(AP209&lt;0.495,"OG",IF(AND(AP209&gt;=0.495,AP209&lt;0.61),"MG",IF(AND(AP209&gt;=0.61,AP209&lt;0.765),"PR",IF(AND(AP209&gt;=0.795,AP209&lt;0.95),"DPR",IF(AP209&gt;=0.95,"DRPR")))))</f>
        <v>#DIV/0!</v>
      </c>
      <c r="AU209">
        <f>SUM(R209,U209,X209)</f>
        <v>0</v>
      </c>
      <c r="AV209">
        <f>SUM(S209,V209,Y209)</f>
        <v>0</v>
      </c>
    </row>
    <row r="210" spans="1:48" ht="3.75" hidden="1" customHeight="1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</row>
    <row r="211" spans="1:48" hidden="1" x14ac:dyDescent="0.2">
      <c r="A211" s="24"/>
      <c r="B211" s="25"/>
      <c r="D211" s="9" t="e">
        <f>VLOOKUP(A211,[1]leden!A$1:C$65536,2,FALSE)</f>
        <v>#N/A</v>
      </c>
      <c r="E211" s="12"/>
      <c r="F211" s="12"/>
      <c r="G211" s="12"/>
      <c r="H211" s="12"/>
      <c r="I211" s="12"/>
      <c r="J211" s="10"/>
      <c r="L211" s="26" t="e">
        <f>VLOOKUP(A211,[1]leden!A$1:C$65536,3,FALSE)</f>
        <v>#N/A</v>
      </c>
      <c r="M211" s="27"/>
      <c r="O211" s="11" t="e">
        <f>VLOOKUP(A211,[1]leden!A$1:D$65536,4,FALSE)</f>
        <v>#N/A</v>
      </c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29" t="e">
        <f>ROUNDDOWN(AU211/AV211,3)</f>
        <v>#DIV/0!</v>
      </c>
      <c r="AQ211" s="30"/>
      <c r="AR211" s="16"/>
      <c r="AS211" s="41" t="e">
        <f>IF(AP211&lt;0.495,"OG",IF(AND(AP211&gt;=0.495,AP211&lt;0.61),"MG",IF(AND(AP211&gt;=0.61,AP211&lt;0.765),"PR",IF(AND(AP211&gt;=0.795,AP211&lt;0.95),"DPR",IF(AP211&gt;=0.95,"DRPR")))))</f>
        <v>#DIV/0!</v>
      </c>
      <c r="AU211">
        <f>SUM(R211,U211,X211)</f>
        <v>0</v>
      </c>
      <c r="AV211">
        <f>SUM(S211,V211,Y211)</f>
        <v>0</v>
      </c>
    </row>
    <row r="212" spans="1:48" ht="3" hidden="1" customHeight="1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</row>
    <row r="213" spans="1:48" hidden="1" x14ac:dyDescent="0.2">
      <c r="A213" s="24"/>
      <c r="B213" s="25"/>
      <c r="D213" s="9" t="e">
        <f>VLOOKUP(A213,[1]leden!A$1:C$65536,2,FALSE)</f>
        <v>#N/A</v>
      </c>
      <c r="E213" s="12"/>
      <c r="F213" s="12"/>
      <c r="G213" s="12"/>
      <c r="H213" s="12"/>
      <c r="I213" s="12"/>
      <c r="J213" s="10"/>
      <c r="L213" s="26" t="e">
        <f>VLOOKUP(A213,[1]leden!A$1:C$65536,3,FALSE)</f>
        <v>#N/A</v>
      </c>
      <c r="M213" s="27"/>
      <c r="O213" s="11" t="e">
        <f>VLOOKUP(A213,[1]leden!A$1:D$65536,4,FALSE)</f>
        <v>#N/A</v>
      </c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29" t="e">
        <f>ROUNDDOWN(AU213/AV213,3)</f>
        <v>#DIV/0!</v>
      </c>
      <c r="AQ213" s="30"/>
      <c r="AR213" s="16"/>
      <c r="AS213" s="41" t="e">
        <f>IF(AP213&lt;0.495,"OG",IF(AND(AP213&gt;=0.495,AP213&lt;0.61),"MG",IF(AND(AP213&gt;=0.61,AP213&lt;0.765),"PR",IF(AND(AP213&gt;=0.795,AP213&lt;0.95),"DPR",IF(AP213&gt;=0.95,"DRPR")))))</f>
        <v>#DIV/0!</v>
      </c>
      <c r="AU213">
        <f>SUM(R213,U213,X213)</f>
        <v>0</v>
      </c>
      <c r="AV213">
        <f>SUM(S213,V213,Y213)</f>
        <v>0</v>
      </c>
    </row>
    <row r="214" spans="1:48" ht="3" hidden="1" customHeight="1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</row>
    <row r="215" spans="1:48" hidden="1" x14ac:dyDescent="0.2">
      <c r="A215" s="24"/>
      <c r="B215" s="25"/>
      <c r="D215" s="9" t="e">
        <f>VLOOKUP(A215,[1]leden!A$1:C$65536,2,FALSE)</f>
        <v>#N/A</v>
      </c>
      <c r="E215" s="12"/>
      <c r="F215" s="12"/>
      <c r="G215" s="12"/>
      <c r="H215" s="12"/>
      <c r="I215" s="12"/>
      <c r="J215" s="10"/>
      <c r="L215" s="26" t="e">
        <f>VLOOKUP(A215,[1]leden!A$1:C$65536,3,FALSE)</f>
        <v>#N/A</v>
      </c>
      <c r="M215" s="27"/>
      <c r="O215" s="11" t="e">
        <f>VLOOKUP(A215,[1]leden!A$1:D$65536,4,FALSE)</f>
        <v>#N/A</v>
      </c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29" t="e">
        <f>ROUNDDOWN(AU215/AV215,3)</f>
        <v>#DIV/0!</v>
      </c>
      <c r="AQ215" s="30"/>
      <c r="AR215" s="16"/>
      <c r="AS215" s="41" t="e">
        <f>IF(AP215&lt;0.495,"OG",IF(AND(AP215&gt;=0.495,AP215&lt;0.61),"MG",IF(AND(AP215&gt;=0.61,AP215&lt;0.765),"PR",IF(AND(AP215&gt;=0.795,AP215&lt;0.95),"DPR",IF(AP215&gt;=0.95,"DRPR")))))</f>
        <v>#DIV/0!</v>
      </c>
      <c r="AU215">
        <f>SUM(R215,U215,X215)</f>
        <v>0</v>
      </c>
      <c r="AV215">
        <f>SUM(S215,V215,Y215)</f>
        <v>0</v>
      </c>
    </row>
    <row r="216" spans="1:48" ht="3.75" hidden="1" customHeight="1" x14ac:dyDescent="0.2"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</row>
    <row r="217" spans="1:48" hidden="1" x14ac:dyDescent="0.2">
      <c r="A217" s="24"/>
      <c r="B217" s="25"/>
      <c r="D217" s="9" t="e">
        <f>VLOOKUP(A217,[1]leden!A$1:C$65536,2,FALSE)</f>
        <v>#N/A</v>
      </c>
      <c r="E217" s="12"/>
      <c r="F217" s="12"/>
      <c r="G217" s="12"/>
      <c r="H217" s="12"/>
      <c r="I217" s="12"/>
      <c r="J217" s="10"/>
      <c r="L217" s="26" t="e">
        <f>VLOOKUP(A217,[1]leden!A$1:C$65536,3,FALSE)</f>
        <v>#N/A</v>
      </c>
      <c r="M217" s="27"/>
      <c r="O217" s="11" t="e">
        <f>VLOOKUP(A217,[1]leden!A$1:D$65536,4,FALSE)</f>
        <v>#N/A</v>
      </c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29" t="e">
        <f>ROUNDDOWN(AU217/AV217,3)</f>
        <v>#DIV/0!</v>
      </c>
      <c r="AQ217" s="30"/>
      <c r="AR217" s="16"/>
      <c r="AS217" s="41" t="e">
        <f>IF(AP217&lt;0.495,"OG",IF(AND(AP217&gt;=0.495,AP217&lt;0.61),"MG",IF(AND(AP217&gt;=0.61,AP217&lt;0.765),"PR",IF(AND(AP217&gt;=0.795,AP217&lt;0.95),"DPR",IF(AP217&gt;=0.95,"DRPR")))))</f>
        <v>#DIV/0!</v>
      </c>
      <c r="AU217">
        <f>SUM(R217,U217,X217)</f>
        <v>0</v>
      </c>
      <c r="AV217">
        <f>SUM(S217,V217,Y217)</f>
        <v>0</v>
      </c>
    </row>
    <row r="218" spans="1:48" ht="4.5" hidden="1" customHeight="1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</row>
    <row r="219" spans="1:48" hidden="1" x14ac:dyDescent="0.2">
      <c r="A219" s="24"/>
      <c r="B219" s="25"/>
      <c r="D219" s="9" t="e">
        <f>VLOOKUP(A219,[1]leden!A$1:C$65536,2,FALSE)</f>
        <v>#N/A</v>
      </c>
      <c r="E219" s="12"/>
      <c r="F219" s="12"/>
      <c r="G219" s="12"/>
      <c r="H219" s="12"/>
      <c r="I219" s="12"/>
      <c r="J219" s="10"/>
      <c r="L219" s="26" t="e">
        <f>VLOOKUP(A219,[1]leden!A$1:C$65536,3,FALSE)</f>
        <v>#N/A</v>
      </c>
      <c r="M219" s="27"/>
      <c r="O219" s="11" t="e">
        <f>VLOOKUP(A219,[1]leden!A$1:D$65536,4,FALSE)</f>
        <v>#N/A</v>
      </c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29" t="e">
        <f>ROUNDDOWN(AU219/AV219,3)</f>
        <v>#DIV/0!</v>
      </c>
      <c r="AQ219" s="30"/>
      <c r="AR219" s="16"/>
      <c r="AS219" s="41" t="e">
        <f>IF(AP219&lt;0.495,"OG",IF(AND(AP219&gt;=0.495,AP219&lt;0.61),"MG",IF(AND(AP219&gt;=0.61,AP219&lt;0.765),"PR",IF(AND(AP219&gt;=0.795,AP219&lt;0.95),"DPR",IF(AP219&gt;=0.95,"DRPR")))))</f>
        <v>#DIV/0!</v>
      </c>
      <c r="AU219">
        <f>SUM(R219,U219,X219)</f>
        <v>0</v>
      </c>
      <c r="AV219">
        <f>SUM(S219,V219,Y219)</f>
        <v>0</v>
      </c>
    </row>
    <row r="220" spans="1:48" ht="4.5" hidden="1" customHeight="1" x14ac:dyDescent="0.2"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</row>
    <row r="221" spans="1:48" hidden="1" x14ac:dyDescent="0.2">
      <c r="A221" s="24"/>
      <c r="B221" s="25"/>
      <c r="D221" s="9" t="e">
        <f>VLOOKUP(A221,[1]leden!A$1:C$65536,2,FALSE)</f>
        <v>#N/A</v>
      </c>
      <c r="E221" s="12"/>
      <c r="F221" s="12"/>
      <c r="G221" s="12"/>
      <c r="H221" s="12"/>
      <c r="I221" s="12"/>
      <c r="J221" s="10"/>
      <c r="L221" s="26" t="e">
        <f>VLOOKUP(A221,[1]leden!A$1:C$65536,3,FALSE)</f>
        <v>#N/A</v>
      </c>
      <c r="M221" s="27"/>
      <c r="O221" s="11" t="e">
        <f>VLOOKUP(A221,[1]leden!A$1:D$65536,4,FALSE)</f>
        <v>#N/A</v>
      </c>
      <c r="R221" s="16"/>
      <c r="S221" s="16"/>
      <c r="T221" s="16"/>
      <c r="U221" s="28"/>
      <c r="V221" s="28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29" t="e">
        <f>ROUNDDOWN(AU221/AV221,3)</f>
        <v>#DIV/0!</v>
      </c>
      <c r="AQ221" s="30"/>
      <c r="AR221" s="16"/>
      <c r="AS221" s="41" t="e">
        <f>IF(AP221&lt;0.495,"OG",IF(AND(AP221&gt;=0.495,AP221&lt;0.61),"MG",IF(AND(AP221&gt;=0.61,AP221&lt;0.765),"PR",IF(AND(AP221&gt;=0.795,AP221&lt;0.95),"DPR",IF(AP221&gt;=0.95,"DRPR")))))</f>
        <v>#DIV/0!</v>
      </c>
      <c r="AU221">
        <f>SUM(R221,U221,X221)</f>
        <v>0</v>
      </c>
      <c r="AV221">
        <f>SUM(S221,V221,Y221)</f>
        <v>0</v>
      </c>
    </row>
    <row r="222" spans="1:48" ht="3.75" hidden="1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</row>
    <row r="223" spans="1:48" hidden="1" x14ac:dyDescent="0.2">
      <c r="A223" s="24"/>
      <c r="B223" s="25"/>
      <c r="D223" s="9" t="e">
        <f>VLOOKUP(A223,[1]leden!A$1:C$65536,2,FALSE)</f>
        <v>#N/A</v>
      </c>
      <c r="E223" s="12"/>
      <c r="F223" s="12"/>
      <c r="G223" s="12"/>
      <c r="H223" s="12"/>
      <c r="I223" s="12"/>
      <c r="J223" s="10"/>
      <c r="L223" s="26" t="e">
        <f>VLOOKUP(A223,[1]leden!A$1:C$65536,3,FALSE)</f>
        <v>#N/A</v>
      </c>
      <c r="M223" s="27"/>
      <c r="O223" s="11" t="e">
        <f>VLOOKUP(A223,[1]leden!A$1:D$65536,4,FALSE)</f>
        <v>#N/A</v>
      </c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29" t="e">
        <f>ROUNDDOWN(AU223/AV223,3)</f>
        <v>#DIV/0!</v>
      </c>
      <c r="AQ223" s="30"/>
      <c r="AR223" s="16"/>
      <c r="AS223" s="41" t="e">
        <f>IF(AP223&lt;0.495,"OG",IF(AND(AP223&gt;=0.495,AP223&lt;0.61),"MG",IF(AND(AP223&gt;=0.61,AP223&lt;0.765),"PR",IF(AND(AP223&gt;=0.795,AP223&lt;0.95),"DPR",IF(AP223&gt;=0.95,"DRPR")))))</f>
        <v>#DIV/0!</v>
      </c>
      <c r="AU223">
        <f>SUM(R223,U223,X223)</f>
        <v>0</v>
      </c>
      <c r="AV223">
        <f>SUM(S223,V223,Y223)</f>
        <v>0</v>
      </c>
    </row>
    <row r="224" spans="1:48" ht="3" hidden="1" customHeight="1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</row>
    <row r="225" spans="1:48" hidden="1" x14ac:dyDescent="0.2">
      <c r="A225" s="24"/>
      <c r="B225" s="25"/>
      <c r="D225" s="9" t="e">
        <f>VLOOKUP(A225,[1]leden!A$1:C$65536,2,FALSE)</f>
        <v>#N/A</v>
      </c>
      <c r="E225" s="12"/>
      <c r="F225" s="12"/>
      <c r="G225" s="12"/>
      <c r="H225" s="12"/>
      <c r="I225" s="12"/>
      <c r="J225" s="10"/>
      <c r="L225" s="26" t="e">
        <f>VLOOKUP(A225,[1]leden!A$1:C$65536,3,FALSE)</f>
        <v>#N/A</v>
      </c>
      <c r="M225" s="27"/>
      <c r="O225" s="11" t="e">
        <f>VLOOKUP(A225,[1]leden!A$1:D$65536,4,FALSE)</f>
        <v>#N/A</v>
      </c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29" t="e">
        <f>ROUNDDOWN(AU225/AV225,3)</f>
        <v>#DIV/0!</v>
      </c>
      <c r="AQ225" s="30"/>
      <c r="AR225" s="16"/>
      <c r="AS225" s="41" t="e">
        <f>IF(AP225&lt;0.495,"OG",IF(AND(AP225&gt;=0.495,AP225&lt;0.61),"MG",IF(AND(AP225&gt;=0.61,AP225&lt;0.765),"PR",IF(AND(AP225&gt;=0.795,AP225&lt;0.95),"DPR",IF(AP225&gt;=0.95,"DRPR")))))</f>
        <v>#DIV/0!</v>
      </c>
      <c r="AU225">
        <f>SUM(R225,U225,X225)</f>
        <v>0</v>
      </c>
      <c r="AV225">
        <f>SUM(S225,V225,Y225)</f>
        <v>0</v>
      </c>
    </row>
    <row r="226" spans="1:48" ht="6" customHeight="1" x14ac:dyDescent="0.2">
      <c r="A226" s="35"/>
      <c r="B226" s="35"/>
      <c r="D226" s="38"/>
      <c r="E226" s="38"/>
      <c r="F226" s="38"/>
      <c r="G226" s="38"/>
      <c r="H226" s="38"/>
      <c r="I226" s="38"/>
      <c r="J226" s="38"/>
      <c r="L226" s="39"/>
      <c r="M226" s="39"/>
      <c r="O226" s="11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42"/>
      <c r="AQ226" s="42"/>
      <c r="AR226" s="16"/>
      <c r="AS226" s="16"/>
    </row>
    <row r="227" spans="1:48" x14ac:dyDescent="0.2">
      <c r="A227" s="20" t="s">
        <v>12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18"/>
      <c r="O227" s="21"/>
      <c r="P227" s="18"/>
      <c r="Q227" s="18"/>
      <c r="R227" s="22"/>
      <c r="S227" s="22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23"/>
      <c r="AQ227" s="23"/>
      <c r="AR227" s="18"/>
      <c r="AS227" s="19"/>
      <c r="AT227" s="18"/>
      <c r="AU227" s="18"/>
      <c r="AV227" s="18"/>
    </row>
    <row r="228" spans="1:48" ht="5.25" customHeight="1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</row>
    <row r="229" spans="1:48" x14ac:dyDescent="0.2">
      <c r="A229" s="9">
        <v>1067</v>
      </c>
      <c r="B229" s="10"/>
      <c r="C229" s="11"/>
      <c r="D229" s="9" t="str">
        <f>VLOOKUP(A229,[1]leden!A$1:C$65536,2,FALSE)</f>
        <v>MAES Bart</v>
      </c>
      <c r="E229" s="12"/>
      <c r="F229" s="12"/>
      <c r="G229" s="12"/>
      <c r="H229" s="12"/>
      <c r="I229" s="12"/>
      <c r="J229" s="10"/>
      <c r="K229" s="11"/>
      <c r="L229" s="9" t="str">
        <f>VLOOKUP(A229,[1]leden!A$1:C$65536,3,FALSE)</f>
        <v>K.SNBA</v>
      </c>
      <c r="M229" s="10"/>
      <c r="N229" s="11"/>
      <c r="O229" s="11" t="str">
        <f>VLOOKUP(A229,[1]leden!A$1:F$65536,6,FALSE)</f>
        <v>3°</v>
      </c>
      <c r="P229" s="11">
        <f>VLOOKUP(A229,[1]leden!A$1:D$65536,4,FALSE)</f>
        <v>0</v>
      </c>
      <c r="R229" s="13">
        <v>18</v>
      </c>
      <c r="S229" s="13">
        <v>48</v>
      </c>
      <c r="T229" s="13"/>
      <c r="U229" s="13">
        <v>15</v>
      </c>
      <c r="V229" s="13">
        <v>52</v>
      </c>
      <c r="W229" s="13"/>
      <c r="X229" s="17">
        <v>18</v>
      </c>
      <c r="Y229" s="17">
        <v>32</v>
      </c>
      <c r="Z229" s="13"/>
      <c r="AA229" s="13">
        <v>15</v>
      </c>
      <c r="AB229" s="13">
        <v>51</v>
      </c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P229" s="14">
        <f>ROUNDDOWN(AU229/AV229,3)</f>
        <v>0.36</v>
      </c>
      <c r="AQ229" s="15"/>
      <c r="AR229" s="11"/>
      <c r="AS229" s="11" t="str">
        <f>IF(AP229&lt;0.405,"OG",IF(AND(AP229&gt;=0.405,AP229&lt;0.495),"MG",IF(AND(AP229&gt;=0.495,AP229&lt;0.61),"PR",IF(AND(AP229&gt;=0.61,AP229&lt;0.765),"DPR",IF(AND(AP229&gt;=0.765,AP229&lt;0.95),"DRPR")))))</f>
        <v>OG</v>
      </c>
      <c r="AU229">
        <f>SUM(R229,U229,X229,AA229,AD229,AG229,AJ229,AM229)</f>
        <v>66</v>
      </c>
      <c r="AV229">
        <f>SUM(S229,V229,Y229,AB229,AE229,AH229,AK229,AN229)</f>
        <v>183</v>
      </c>
    </row>
    <row r="230" spans="1:48" ht="3.75" customHeight="1" x14ac:dyDescent="0.2"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</row>
    <row r="231" spans="1:48" x14ac:dyDescent="0.2">
      <c r="A231" s="9">
        <v>4490</v>
      </c>
      <c r="B231" s="10"/>
      <c r="C231" s="11"/>
      <c r="D231" s="9" t="str">
        <f>VLOOKUP(A231,[1]leden!A$1:C$65536,2,FALSE)</f>
        <v>VAN LANCKER Pierre</v>
      </c>
      <c r="E231" s="12"/>
      <c r="F231" s="12"/>
      <c r="G231" s="12"/>
      <c r="H231" s="12"/>
      <c r="I231" s="12"/>
      <c r="J231" s="10"/>
      <c r="K231" s="11"/>
      <c r="L231" s="9" t="str">
        <f>VLOOKUP(A231,[1]leden!A$1:C$65536,3,FALSE)</f>
        <v>K.EBC</v>
      </c>
      <c r="M231" s="10"/>
      <c r="N231" s="11"/>
      <c r="O231" s="11" t="str">
        <f>VLOOKUP(A231,[1]leden!A$1:F$65536,6,FALSE)</f>
        <v>2°</v>
      </c>
      <c r="P231" s="11">
        <f>VLOOKUP(A231,[1]leden!A$1:D$65536,4,FALSE)</f>
        <v>0</v>
      </c>
      <c r="R231" s="13">
        <v>18</v>
      </c>
      <c r="S231" s="13">
        <v>48</v>
      </c>
      <c r="T231" s="13"/>
      <c r="U231" s="13">
        <v>22</v>
      </c>
      <c r="V231" s="13">
        <v>51</v>
      </c>
      <c r="W231" s="13"/>
      <c r="X231" s="13">
        <v>22</v>
      </c>
      <c r="Y231" s="13">
        <v>41</v>
      </c>
      <c r="Z231" s="13"/>
      <c r="AA231" s="13">
        <v>9</v>
      </c>
      <c r="AB231" s="13">
        <v>24</v>
      </c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7" t="s">
        <v>10</v>
      </c>
      <c r="AP231" s="14">
        <f>ROUNDDOWN(AU231/AV231,3)</f>
        <v>0.432</v>
      </c>
      <c r="AQ231" s="15"/>
      <c r="AR231" s="11"/>
      <c r="AS231" s="11" t="str">
        <f>IF(AP231&lt;0.495,"OG",IF(AND(AP231&gt;=0.495,AP231&lt;0.61),"MG",IF(AND(AP231&gt;=0.61,AP231&lt;0.765),"PR",IF(AND(AP231&gt;=0.795,AP231&lt;0.95),"DPR",IF(AP231&gt;=0.95,"DRPR")))))</f>
        <v>OG</v>
      </c>
      <c r="AU231">
        <f>SUM(R231,U231,X231,AA231,AD231,AG231,AJ231,AM231)</f>
        <v>71</v>
      </c>
      <c r="AV231">
        <f>SUM(S231,V231,Y231,AB231,AE231,AH231,AK231,AN231)</f>
        <v>164</v>
      </c>
    </row>
    <row r="232" spans="1:48" ht="4.5" customHeight="1" x14ac:dyDescent="0.2"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</row>
    <row r="233" spans="1:48" x14ac:dyDescent="0.2">
      <c r="A233" s="9">
        <v>4952</v>
      </c>
      <c r="B233" s="10"/>
      <c r="C233" s="11"/>
      <c r="D233" s="9" t="str">
        <f>VLOOKUP(A233,[1]leden!A$1:C$65536,2,FALSE)</f>
        <v>DE SAEGER Dany</v>
      </c>
      <c r="E233" s="12"/>
      <c r="F233" s="12"/>
      <c r="G233" s="12"/>
      <c r="H233" s="12"/>
      <c r="I233" s="12"/>
      <c r="J233" s="10"/>
      <c r="K233" s="11"/>
      <c r="L233" s="9" t="str">
        <f>VLOOKUP(A233,[1]leden!A$1:C$65536,3,FALSE)</f>
        <v>K.SNBA</v>
      </c>
      <c r="M233" s="10"/>
      <c r="N233" s="11"/>
      <c r="O233" s="11" t="str">
        <f>VLOOKUP(A233,[1]leden!A$1:F$65536,6,FALSE)</f>
        <v>1°</v>
      </c>
      <c r="P233" s="11">
        <f>VLOOKUP(A233,[1]leden!A$1:D$65536,4,FALSE)</f>
        <v>0</v>
      </c>
      <c r="R233" s="13">
        <v>27</v>
      </c>
      <c r="S233" s="13">
        <v>46</v>
      </c>
      <c r="T233" s="13"/>
      <c r="U233" s="13">
        <v>27</v>
      </c>
      <c r="V233" s="13">
        <v>64</v>
      </c>
      <c r="W233" s="13"/>
      <c r="X233" s="13">
        <v>27</v>
      </c>
      <c r="Y233" s="13">
        <v>38</v>
      </c>
      <c r="Z233" s="13"/>
      <c r="AA233" s="13">
        <v>20</v>
      </c>
      <c r="AB233" s="13">
        <v>45</v>
      </c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P233" s="14">
        <f>ROUNDDOWN(AU233/AV233,3)</f>
        <v>0.52300000000000002</v>
      </c>
      <c r="AQ233" s="15"/>
      <c r="AR233" s="11"/>
      <c r="AS233" s="11" t="str">
        <f>IF(AP233&lt;0.61,"OG",IF(AND(AP233&gt;=0.61,AP233&lt;0.765),"MG",IF(AND(AP233&gt;=0.765,AP233&lt;0.95),"PR",IF(AP233&gt;=0.95,"DPR"))))</f>
        <v>OG</v>
      </c>
      <c r="AU233">
        <f>SUM(R233,U233,X233,AA233,AD233,AG233,AJ233,AM233)</f>
        <v>101</v>
      </c>
      <c r="AV233">
        <f>SUM(S233,V233,Y233,AB233,AE233,AH233,AK233,AN233)</f>
        <v>193</v>
      </c>
    </row>
    <row r="234" spans="1:48" ht="4.5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</row>
    <row r="235" spans="1:48" hidden="1" x14ac:dyDescent="0.2">
      <c r="A235" s="24"/>
      <c r="B235" s="25"/>
      <c r="D235" s="9" t="e">
        <f>VLOOKUP(A235,[1]leden!A$1:C$65536,2,FALSE)</f>
        <v>#N/A</v>
      </c>
      <c r="E235" s="12"/>
      <c r="F235" s="12"/>
      <c r="G235" s="12"/>
      <c r="H235" s="12"/>
      <c r="I235" s="12"/>
      <c r="J235" s="10"/>
      <c r="L235" s="26" t="e">
        <f>VLOOKUP(A235,[1]leden!A$1:C$65536,3,FALSE)</f>
        <v>#N/A</v>
      </c>
      <c r="M235" s="27"/>
      <c r="O235" s="11" t="e">
        <f>VLOOKUP(A235,[1]leden!A$1:D$65536,4,FALSE)</f>
        <v>#N/A</v>
      </c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29" t="e">
        <f>ROUNDDOWN(AU235/AV235,3)</f>
        <v>#DIV/0!</v>
      </c>
      <c r="AQ235" s="30"/>
      <c r="AR235" s="16"/>
      <c r="AS235" s="41" t="e">
        <f>IF(AP235&lt;0.495,"OG",IF(AND(AP235&gt;=0.495,AP235&lt;0.61),"MG",IF(AND(AP235&gt;=0.61,AP235&lt;0.765),"PR",IF(AND(AP235&gt;=0.795,AP235&lt;0.95),"DPR",IF(AP235&gt;=0.95,"DRPR")))))</f>
        <v>#DIV/0!</v>
      </c>
      <c r="AU235">
        <f>SUM(R235,U235,X235,AA235)</f>
        <v>0</v>
      </c>
      <c r="AV235">
        <f>SUM(S235,V235,Y235,AB235)</f>
        <v>0</v>
      </c>
    </row>
    <row r="236" spans="1:48" ht="3.75" hidden="1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</row>
    <row r="237" spans="1:48" hidden="1" x14ac:dyDescent="0.2">
      <c r="A237" s="24"/>
      <c r="B237" s="25"/>
      <c r="D237" s="9" t="e">
        <f>VLOOKUP(A237,[1]leden!A$1:C$65536,2,FALSE)</f>
        <v>#N/A</v>
      </c>
      <c r="E237" s="12"/>
      <c r="F237" s="12"/>
      <c r="G237" s="12"/>
      <c r="H237" s="12"/>
      <c r="I237" s="12"/>
      <c r="J237" s="10"/>
      <c r="L237" s="26" t="e">
        <f>VLOOKUP(A237,[1]leden!A$1:C$65536,3,FALSE)</f>
        <v>#N/A</v>
      </c>
      <c r="M237" s="27"/>
      <c r="O237" s="11" t="e">
        <f>VLOOKUP(A237,[1]leden!A$1:D$65536,4,FALSE)</f>
        <v>#N/A</v>
      </c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28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29" t="e">
        <f>ROUNDDOWN(AU237/AV237,3)</f>
        <v>#DIV/0!</v>
      </c>
      <c r="AQ237" s="30"/>
      <c r="AR237" s="16"/>
      <c r="AS237" s="41" t="e">
        <f>IF(AP237&lt;0.495,"OG",IF(AND(AP237&gt;=0.495,AP237&lt;0.61),"MG",IF(AND(AP237&gt;=0.61,AP237&lt;0.765),"PR",IF(AND(AP237&gt;=0.795,AP237&lt;0.95),"DPR",IF(AP237&gt;=0.95,"DRPR")))))</f>
        <v>#DIV/0!</v>
      </c>
      <c r="AU237">
        <f>SUM(R237,U237,X237,AA237)</f>
        <v>0</v>
      </c>
      <c r="AV237">
        <f>SUM(S237,V237,Y237,AB237)</f>
        <v>0</v>
      </c>
    </row>
    <row r="238" spans="1:48" ht="3" hidden="1" customHeight="1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</row>
    <row r="239" spans="1:48" hidden="1" x14ac:dyDescent="0.2">
      <c r="A239" s="24"/>
      <c r="B239" s="25"/>
      <c r="D239" s="9" t="e">
        <f>VLOOKUP(A239,[1]leden!A$1:C$65536,2,FALSE)</f>
        <v>#N/A</v>
      </c>
      <c r="E239" s="12"/>
      <c r="F239" s="12"/>
      <c r="G239" s="12"/>
      <c r="H239" s="12"/>
      <c r="I239" s="12"/>
      <c r="J239" s="10"/>
      <c r="L239" s="26" t="e">
        <f>VLOOKUP(A239,[1]leden!A$1:C$65536,3,FALSE)</f>
        <v>#N/A</v>
      </c>
      <c r="M239" s="27"/>
      <c r="O239" s="11" t="e">
        <f>VLOOKUP(A239,[1]leden!A$1:D$65536,4,FALSE)</f>
        <v>#N/A</v>
      </c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28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29" t="e">
        <f>ROUNDDOWN(AU239/AV239,3)</f>
        <v>#DIV/0!</v>
      </c>
      <c r="AQ239" s="30"/>
      <c r="AR239" s="16"/>
      <c r="AS239" s="41" t="e">
        <f>IF(AP239&lt;0.495,"OG",IF(AND(AP239&gt;=0.495,AP239&lt;0.61),"MG",IF(AND(AP239&gt;=0.61,AP239&lt;0.765),"PR",IF(AND(AP239&gt;=0.795,AP239&lt;0.95),"DPR",IF(AP239&gt;=0.95,"DRPR")))))</f>
        <v>#DIV/0!</v>
      </c>
      <c r="AU239">
        <f>SUM(R239,U239,X239,AA239)</f>
        <v>0</v>
      </c>
      <c r="AV239">
        <f>SUM(S239,V239,Y239,AB239)</f>
        <v>0</v>
      </c>
    </row>
    <row r="240" spans="1:48" ht="4.5" hidden="1" customHeight="1" x14ac:dyDescent="0.2"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</row>
    <row r="241" spans="1:48" hidden="1" x14ac:dyDescent="0.2">
      <c r="A241" s="24"/>
      <c r="B241" s="25"/>
      <c r="D241" s="9" t="e">
        <f>VLOOKUP(A241,[1]leden!A$1:C$65536,2,FALSE)</f>
        <v>#N/A</v>
      </c>
      <c r="E241" s="12"/>
      <c r="F241" s="12"/>
      <c r="G241" s="12"/>
      <c r="H241" s="12"/>
      <c r="I241" s="12"/>
      <c r="J241" s="10"/>
      <c r="L241" s="26" t="e">
        <f>VLOOKUP(A241,[1]leden!A$1:C$65536,3,FALSE)</f>
        <v>#N/A</v>
      </c>
      <c r="M241" s="27"/>
      <c r="O241" s="11" t="e">
        <f>VLOOKUP(A241,[1]leden!A$1:D$65536,4,FALSE)</f>
        <v>#N/A</v>
      </c>
      <c r="R241" s="16"/>
      <c r="S241" s="16"/>
      <c r="T241" s="16"/>
      <c r="U241" s="28"/>
      <c r="V241" s="28"/>
      <c r="W241" s="16"/>
      <c r="X241" s="16"/>
      <c r="Y241" s="16"/>
      <c r="Z241" s="16"/>
      <c r="AA241" s="16"/>
      <c r="AB241" s="16"/>
      <c r="AC241" s="16"/>
      <c r="AD241" s="16"/>
      <c r="AE241" s="28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29" t="e">
        <f>ROUNDDOWN(AU241/AV241,3)</f>
        <v>#DIV/0!</v>
      </c>
      <c r="AQ241" s="30"/>
      <c r="AR241" s="16"/>
      <c r="AS241" s="41" t="e">
        <f>IF(AP241&lt;0.495,"OG",IF(AND(AP241&gt;=0.495,AP241&lt;0.61),"MG",IF(AND(AP241&gt;=0.61,AP241&lt;0.765),"PR",IF(AND(AP241&gt;=0.795,AP241&lt;0.95),"DPR",IF(AP241&gt;=0.95,"DRPR")))))</f>
        <v>#DIV/0!</v>
      </c>
      <c r="AU241">
        <f>SUM(R241,U241,X241,AA241)</f>
        <v>0</v>
      </c>
      <c r="AV241">
        <f>SUM(S241,V241,Y241,AB241)</f>
        <v>0</v>
      </c>
    </row>
    <row r="242" spans="1:48" ht="4.5" hidden="1" customHeight="1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</row>
    <row r="243" spans="1:48" hidden="1" x14ac:dyDescent="0.2">
      <c r="A243" s="24"/>
      <c r="B243" s="25"/>
      <c r="D243" s="9" t="e">
        <f>VLOOKUP(A243,[1]leden!A$1:C$65536,2,FALSE)</f>
        <v>#N/A</v>
      </c>
      <c r="E243" s="12"/>
      <c r="F243" s="12"/>
      <c r="G243" s="12"/>
      <c r="H243" s="12"/>
      <c r="I243" s="12"/>
      <c r="J243" s="10"/>
      <c r="L243" s="26" t="e">
        <f>VLOOKUP(A243,[1]leden!A$1:C$65536,3,FALSE)</f>
        <v>#N/A</v>
      </c>
      <c r="M243" s="27"/>
      <c r="O243" s="11" t="e">
        <f>VLOOKUP(A243,[1]leden!A$1:D$65536,4,FALSE)</f>
        <v>#N/A</v>
      </c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29" t="e">
        <f>ROUNDDOWN(AU243/AV243,3)</f>
        <v>#DIV/0!</v>
      </c>
      <c r="AQ243" s="30"/>
      <c r="AR243" s="16"/>
      <c r="AS243" s="41" t="e">
        <f>IF(AP243&lt;0.495,"OG",IF(AND(AP243&gt;=0.495,AP243&lt;0.61),"MG",IF(AND(AP243&gt;=0.61,AP243&lt;0.765),"PR",IF(AND(AP243&gt;=0.795,AP243&lt;0.95),"DPR",IF(AP243&gt;=0.95,"DRPR")))))</f>
        <v>#DIV/0!</v>
      </c>
      <c r="AU243">
        <f>SUM(R243,U243,X243,AA243)</f>
        <v>0</v>
      </c>
      <c r="AV243">
        <f>SUM(S243,V243,Y243,AB243)</f>
        <v>0</v>
      </c>
    </row>
    <row r="244" spans="1:48" ht="3.75" hidden="1" customHeight="1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</row>
    <row r="245" spans="1:48" hidden="1" x14ac:dyDescent="0.2">
      <c r="A245" s="24"/>
      <c r="B245" s="25"/>
      <c r="D245" s="9" t="e">
        <f>VLOOKUP(A245,[1]leden!A$1:C$65536,2,FALSE)</f>
        <v>#N/A</v>
      </c>
      <c r="E245" s="12"/>
      <c r="F245" s="12"/>
      <c r="G245" s="12"/>
      <c r="H245" s="12"/>
      <c r="I245" s="12"/>
      <c r="J245" s="10"/>
      <c r="L245" s="26" t="e">
        <f>VLOOKUP(A245,[1]leden!A$1:C$65536,3,FALSE)</f>
        <v>#N/A</v>
      </c>
      <c r="M245" s="27"/>
      <c r="O245" s="11" t="e">
        <f>VLOOKUP(A245,[1]leden!A$1:D$65536,4,FALSE)</f>
        <v>#N/A</v>
      </c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28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29" t="e">
        <f>ROUNDDOWN(AU245/AV245,3)</f>
        <v>#DIV/0!</v>
      </c>
      <c r="AQ245" s="30"/>
      <c r="AR245" s="16"/>
      <c r="AS245" s="41" t="e">
        <f>IF(AP245&lt;0.495,"OG",IF(AND(AP245&gt;=0.495,AP245&lt;0.61),"MG",IF(AND(AP245&gt;=0.61,AP245&lt;0.765),"PR",IF(AND(AP245&gt;=0.795,AP245&lt;0.95),"DPR",IF(AP245&gt;=0.95,"DRPR")))))</f>
        <v>#DIV/0!</v>
      </c>
      <c r="AU245">
        <f>SUM(R245,U245,X245,AA245)</f>
        <v>0</v>
      </c>
      <c r="AV245">
        <f>SUM(S245,V245,Y245,AB245)</f>
        <v>0</v>
      </c>
    </row>
    <row r="246" spans="1:48" ht="6.75" hidden="1" customHeight="1" x14ac:dyDescent="0.2">
      <c r="A246" s="35"/>
      <c r="B246" s="35"/>
      <c r="C246" s="18"/>
      <c r="D246" s="38"/>
      <c r="E246" s="38"/>
      <c r="F246" s="38"/>
      <c r="G246" s="38"/>
      <c r="H246" s="38"/>
      <c r="I246" s="38"/>
      <c r="J246" s="38"/>
      <c r="K246" s="18"/>
      <c r="L246" s="39"/>
      <c r="M246" s="39"/>
      <c r="N246" s="18"/>
      <c r="O246" s="21"/>
      <c r="P246" s="18"/>
      <c r="Q246" s="18"/>
      <c r="R246" s="22"/>
      <c r="S246" s="22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40"/>
      <c r="AQ246" s="40"/>
      <c r="AR246" s="18"/>
      <c r="AS246" s="19"/>
      <c r="AT246" s="18"/>
      <c r="AU246" s="18"/>
      <c r="AV246" s="18"/>
    </row>
    <row r="247" spans="1:48" ht="5.25" hidden="1" customHeight="1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</row>
    <row r="248" spans="1:48" ht="3.75" hidden="1" customHeight="1" x14ac:dyDescent="0.2"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</row>
    <row r="249" spans="1:48" ht="4.5" hidden="1" customHeight="1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</row>
    <row r="250" spans="1:48" ht="4.5" hidden="1" customHeight="1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</row>
    <row r="251" spans="1:48" hidden="1" x14ac:dyDescent="0.2">
      <c r="A251" s="24"/>
      <c r="B251" s="25"/>
      <c r="D251" s="9" t="e">
        <f>VLOOKUP(A251,[1]leden!A$1:C$65536,2,FALSE)</f>
        <v>#N/A</v>
      </c>
      <c r="E251" s="12"/>
      <c r="F251" s="12"/>
      <c r="G251" s="12"/>
      <c r="H251" s="12"/>
      <c r="I251" s="12"/>
      <c r="J251" s="10"/>
      <c r="L251" s="26" t="e">
        <f>VLOOKUP(A251,[1]leden!A$1:C$65536,3,FALSE)</f>
        <v>#N/A</v>
      </c>
      <c r="M251" s="27"/>
      <c r="O251" s="11" t="e">
        <f>VLOOKUP(A251,[1]leden!A$1:D$65536,4,FALSE)</f>
        <v>#N/A</v>
      </c>
      <c r="R251" s="16"/>
      <c r="S251" s="16"/>
      <c r="T251" s="16"/>
      <c r="U251" s="16"/>
      <c r="V251" s="16"/>
      <c r="W251" s="16"/>
      <c r="X251" s="16"/>
      <c r="Y251" s="16"/>
      <c r="Z251" s="16"/>
      <c r="AA251" s="28"/>
      <c r="AB251" s="28"/>
      <c r="AC251" s="16"/>
      <c r="AD251" s="28"/>
      <c r="AE251" s="28"/>
      <c r="AF251" s="16"/>
      <c r="AG251" s="16"/>
      <c r="AH251" s="16"/>
      <c r="AI251" s="16"/>
      <c r="AJ251" s="16"/>
      <c r="AK251" s="28"/>
      <c r="AL251" s="16"/>
      <c r="AM251" s="16"/>
      <c r="AN251" s="16"/>
      <c r="AO251" s="16"/>
      <c r="AP251" s="29" t="e">
        <f>ROUNDDOWN(AU251/AV251,3)</f>
        <v>#DIV/0!</v>
      </c>
      <c r="AQ251" s="30"/>
      <c r="AR251" s="16"/>
      <c r="AS251" s="41" t="e">
        <f>IF(AP251&lt;0.495,"OG",IF(AND(AP251&gt;=0.495,AP251&lt;0.61),"MG",IF(AND(AP251&gt;=0.61,AP251&lt;0.765),"PR",IF(AND(AP251&gt;=0.795,AP251&lt;0.95),"DPR",IF(AP251&gt;=0.95,"DRPR")))))</f>
        <v>#DIV/0!</v>
      </c>
      <c r="AU251">
        <f>SUM(R251,U251,X251,AA251,AD251,AG251)</f>
        <v>0</v>
      </c>
      <c r="AV251">
        <f>SUM(S251,V251,Y251,AB251,AE251,AH251)</f>
        <v>0</v>
      </c>
    </row>
    <row r="252" spans="1:48" ht="3.75" hidden="1" customHeight="1" x14ac:dyDescent="0.2"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</row>
    <row r="253" spans="1:48" hidden="1" x14ac:dyDescent="0.2">
      <c r="A253" s="24"/>
      <c r="B253" s="25"/>
      <c r="D253" s="9" t="e">
        <f>VLOOKUP(A253,[1]leden!A$1:C$65536,2,FALSE)</f>
        <v>#N/A</v>
      </c>
      <c r="E253" s="12"/>
      <c r="F253" s="12"/>
      <c r="G253" s="12"/>
      <c r="H253" s="12"/>
      <c r="I253" s="12"/>
      <c r="J253" s="10"/>
      <c r="L253" s="26" t="e">
        <f>VLOOKUP(A253,[1]leden!A$1:C$65536,3,FALSE)</f>
        <v>#N/A</v>
      </c>
      <c r="M253" s="27"/>
      <c r="O253" s="11" t="e">
        <f>VLOOKUP(A253,[1]leden!A$1:D$65536,4,FALSE)</f>
        <v>#N/A</v>
      </c>
      <c r="R253" s="28"/>
      <c r="S253" s="28"/>
      <c r="T253" s="16"/>
      <c r="U253" s="16"/>
      <c r="V253" s="16"/>
      <c r="W253" s="16"/>
      <c r="X253" s="28"/>
      <c r="Y253" s="28"/>
      <c r="Z253" s="16"/>
      <c r="AA253" s="28"/>
      <c r="AB253" s="28"/>
      <c r="AC253" s="16"/>
      <c r="AD253" s="28"/>
      <c r="AE253" s="28"/>
      <c r="AF253" s="16"/>
      <c r="AG253" s="16"/>
      <c r="AH253" s="16"/>
      <c r="AI253" s="16"/>
      <c r="AJ253" s="16"/>
      <c r="AK253" s="28"/>
      <c r="AL253" s="16"/>
      <c r="AM253" s="16"/>
      <c r="AN253" s="16"/>
      <c r="AO253" s="16"/>
      <c r="AP253" s="29" t="e">
        <f>ROUNDDOWN(AU253/AV253,3)</f>
        <v>#DIV/0!</v>
      </c>
      <c r="AQ253" s="30"/>
      <c r="AR253" s="16"/>
      <c r="AS253" s="41" t="e">
        <f>IF(AP253&lt;0.495,"OG",IF(AND(AP253&gt;=0.495,AP253&lt;0.61),"MG",IF(AND(AP253&gt;=0.61,AP253&lt;0.765),"PR",IF(AND(AP253&gt;=0.795,AP253&lt;0.95),"DPR",IF(AP253&gt;=0.95,"DRPR")))))</f>
        <v>#DIV/0!</v>
      </c>
      <c r="AU253">
        <f>SUM(R253,U253,X253,AA253,AD253,AG253)</f>
        <v>0</v>
      </c>
      <c r="AV253">
        <f>SUM(S253,V253,Y253,AB253,AE253,AH253)</f>
        <v>0</v>
      </c>
    </row>
    <row r="254" spans="1:48" ht="4.5" hidden="1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</row>
    <row r="255" spans="1:48" hidden="1" x14ac:dyDescent="0.2">
      <c r="A255" s="24"/>
      <c r="B255" s="25"/>
      <c r="D255" s="9" t="e">
        <f>VLOOKUP(A255,[1]leden!A$1:C$65536,2,FALSE)</f>
        <v>#N/A</v>
      </c>
      <c r="E255" s="12"/>
      <c r="F255" s="12"/>
      <c r="G255" s="12"/>
      <c r="H255" s="12"/>
      <c r="I255" s="12"/>
      <c r="J255" s="10"/>
      <c r="L255" s="26" t="e">
        <f>VLOOKUP(A255,[1]leden!A$1:C$65536,3,FALSE)</f>
        <v>#N/A</v>
      </c>
      <c r="M255" s="27"/>
      <c r="O255" s="11" t="e">
        <f>VLOOKUP(A255,[1]leden!A$1:D$65536,4,FALSE)</f>
        <v>#N/A</v>
      </c>
      <c r="R255" s="16"/>
      <c r="S255" s="16"/>
      <c r="T255" s="16"/>
      <c r="U255" s="16"/>
      <c r="V255" s="16"/>
      <c r="W255" s="16"/>
      <c r="X255" s="28"/>
      <c r="Y255" s="28"/>
      <c r="Z255" s="16"/>
      <c r="AA255" s="16"/>
      <c r="AB255" s="16"/>
      <c r="AC255" s="16"/>
      <c r="AD255" s="28"/>
      <c r="AE255" s="28"/>
      <c r="AF255" s="16"/>
      <c r="AG255" s="16"/>
      <c r="AH255" s="16"/>
      <c r="AI255" s="16"/>
      <c r="AJ255" s="16"/>
      <c r="AK255" s="28"/>
      <c r="AL255" s="16"/>
      <c r="AM255" s="16"/>
      <c r="AN255" s="16"/>
      <c r="AO255" s="16"/>
      <c r="AP255" s="29" t="e">
        <f>ROUNDDOWN(AU255/AV255,3)</f>
        <v>#DIV/0!</v>
      </c>
      <c r="AQ255" s="30"/>
      <c r="AR255" s="16"/>
      <c r="AS255" s="41" t="e">
        <f>IF(AP255&lt;0.495,"OG",IF(AND(AP255&gt;=0.495,AP255&lt;0.61),"MG",IF(AND(AP255&gt;=0.61,AP255&lt;0.765),"PR",IF(AND(AP255&gt;=0.795,AP255&lt;0.95),"DPR",IF(AP255&gt;=0.95,"DRPR")))))</f>
        <v>#DIV/0!</v>
      </c>
      <c r="AU255">
        <f>SUM(R255,U255,X255,AA255,AD255,AG255)</f>
        <v>0</v>
      </c>
      <c r="AV255">
        <f>SUM(S255,V255,Y255,AB255,AE255,AH255)</f>
        <v>0</v>
      </c>
    </row>
    <row r="256" spans="1:48" ht="3.75" customHeight="1" x14ac:dyDescent="0.2">
      <c r="A256" s="18"/>
      <c r="B256" s="18"/>
      <c r="C256" s="18"/>
      <c r="E256" s="43"/>
      <c r="F256" s="44"/>
      <c r="G256" s="44"/>
      <c r="H256" s="44"/>
      <c r="I256" s="45"/>
      <c r="J256" s="44"/>
      <c r="K256" s="46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</row>
    <row r="257" spans="1:48" x14ac:dyDescent="0.2">
      <c r="A257" s="20" t="s">
        <v>13</v>
      </c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18"/>
      <c r="O257" s="21"/>
      <c r="P257" s="18"/>
      <c r="Q257" s="18"/>
      <c r="R257" s="22"/>
      <c r="S257" s="22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23"/>
      <c r="AQ257" s="23"/>
      <c r="AR257" s="18"/>
      <c r="AS257" s="19"/>
      <c r="AT257" s="18"/>
      <c r="AU257" s="18"/>
      <c r="AV257" s="18"/>
    </row>
    <row r="258" spans="1:48" ht="5.25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</row>
    <row r="259" spans="1:48" x14ac:dyDescent="0.2">
      <c r="A259" s="9">
        <v>2213</v>
      </c>
      <c r="B259" s="10"/>
      <c r="C259" s="11"/>
      <c r="D259" s="9" t="str">
        <f>VLOOKUP(A259,[1]leden!A$1:C$65536,2,FALSE)</f>
        <v>DEWAELHEYNS Jean-Pierre</v>
      </c>
      <c r="E259" s="12"/>
      <c r="F259" s="12"/>
      <c r="G259" s="12"/>
      <c r="H259" s="12"/>
      <c r="I259" s="12"/>
      <c r="J259" s="10"/>
      <c r="K259" s="11"/>
      <c r="L259" s="9" t="str">
        <f>VLOOKUP(A259,[1]leden!A$1:C$65536,3,FALSE)</f>
        <v>COU</v>
      </c>
      <c r="M259" s="10"/>
      <c r="N259" s="11"/>
      <c r="O259" s="11" t="str">
        <f>VLOOKUP(A259,[1]leden!A$1:F$65536,6,FALSE)</f>
        <v>3°</v>
      </c>
      <c r="P259" s="11">
        <f>VLOOKUP(A259,[1]leden!A$1:D$65536,4,FALSE)</f>
        <v>0</v>
      </c>
      <c r="R259" s="13">
        <v>18</v>
      </c>
      <c r="S259" s="13">
        <v>38</v>
      </c>
      <c r="T259" s="13"/>
      <c r="U259" s="17">
        <v>18</v>
      </c>
      <c r="V259" s="17">
        <v>34</v>
      </c>
      <c r="W259" s="13"/>
      <c r="X259" s="13">
        <v>18</v>
      </c>
      <c r="Y259" s="13">
        <v>42</v>
      </c>
      <c r="Z259" s="13"/>
      <c r="AA259" s="13">
        <v>18</v>
      </c>
      <c r="AB259" s="13">
        <v>39</v>
      </c>
      <c r="AC259" s="13"/>
      <c r="AD259" s="13">
        <v>8</v>
      </c>
      <c r="AE259" s="13">
        <v>41</v>
      </c>
      <c r="AF259" s="13"/>
      <c r="AG259" s="13">
        <v>7</v>
      </c>
      <c r="AH259" s="13">
        <v>38</v>
      </c>
      <c r="AI259" s="13"/>
      <c r="AJ259" s="13"/>
      <c r="AK259" s="13"/>
      <c r="AL259" s="13"/>
      <c r="AM259" s="13"/>
      <c r="AN259" s="17" t="s">
        <v>10</v>
      </c>
      <c r="AP259" s="14">
        <f>ROUNDDOWN(AU259/AV259,3)</f>
        <v>0.375</v>
      </c>
      <c r="AQ259" s="15"/>
      <c r="AR259" s="11"/>
      <c r="AS259" s="11" t="str">
        <f>IF(AP259&lt;0.405,"OG",IF(AND(AP259&gt;=0.405,AP259&lt;0.495),"MG",IF(AND(AP259&gt;=0.495,AP259&lt;0.61),"PR",IF(AND(AP259&gt;=0.61,AP259&lt;0.765),"DPR",IF(AND(AP259&gt;=0.765,AP259&lt;0.95),"DRPR")))))</f>
        <v>OG</v>
      </c>
      <c r="AU259">
        <f>SUM(R259,U259,X259,AA259,AD259,AG259,AJ259,AM259)</f>
        <v>87</v>
      </c>
      <c r="AV259">
        <f>SUM(S259,V259,Y259,AB259,AE259,AH259,AK259,AN259)</f>
        <v>232</v>
      </c>
    </row>
    <row r="260" spans="1:48" ht="3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P260" s="11"/>
      <c r="AQ260" s="11"/>
      <c r="AR260" s="11"/>
      <c r="AS260" s="11"/>
    </row>
    <row r="261" spans="1:48" x14ac:dyDescent="0.2">
      <c r="A261" s="9">
        <v>8669</v>
      </c>
      <c r="B261" s="10"/>
      <c r="C261" s="11"/>
      <c r="D261" s="9" t="str">
        <f>VLOOKUP(A261,[1]leden!A$1:C$65536,2,FALSE)</f>
        <v>DE CLERCK Jean</v>
      </c>
      <c r="E261" s="12"/>
      <c r="F261" s="12"/>
      <c r="G261" s="12"/>
      <c r="H261" s="12"/>
      <c r="I261" s="12"/>
      <c r="J261" s="10"/>
      <c r="K261" s="11"/>
      <c r="L261" s="9" t="str">
        <f>VLOOKUP(A261,[1]leden!A$1:C$65536,3,FALSE)</f>
        <v>K.BR</v>
      </c>
      <c r="M261" s="10"/>
      <c r="N261" s="11"/>
      <c r="O261" s="11" t="str">
        <f>VLOOKUP(A261,[1]leden!A$1:F$65536,6,FALSE)</f>
        <v>3°</v>
      </c>
      <c r="P261" s="11">
        <f>VLOOKUP(A261,[1]leden!A$1:D$65536,4,FALSE)</f>
        <v>0</v>
      </c>
      <c r="R261" s="17">
        <v>18</v>
      </c>
      <c r="S261" s="17">
        <v>36</v>
      </c>
      <c r="T261" s="13"/>
      <c r="U261" s="13">
        <v>14</v>
      </c>
      <c r="V261" s="13">
        <v>40</v>
      </c>
      <c r="W261" s="13"/>
      <c r="X261" s="13">
        <v>18</v>
      </c>
      <c r="Y261" s="13">
        <v>56</v>
      </c>
      <c r="Z261" s="13"/>
      <c r="AA261" s="17">
        <v>18</v>
      </c>
      <c r="AB261" s="17">
        <v>30</v>
      </c>
      <c r="AC261" s="13"/>
      <c r="AD261" s="13">
        <v>18</v>
      </c>
      <c r="AE261" s="13">
        <v>38</v>
      </c>
      <c r="AF261" s="13"/>
      <c r="AG261" s="17">
        <v>18</v>
      </c>
      <c r="AH261" s="17">
        <v>24</v>
      </c>
      <c r="AI261" s="13"/>
      <c r="AJ261" s="13"/>
      <c r="AK261" s="13"/>
      <c r="AL261" s="13"/>
      <c r="AM261" s="13"/>
      <c r="AN261" s="17" t="s">
        <v>10</v>
      </c>
      <c r="AP261" s="14">
        <f>ROUNDDOWN(AU261/AV261,3)</f>
        <v>0.46400000000000002</v>
      </c>
      <c r="AQ261" s="15"/>
      <c r="AR261" s="11"/>
      <c r="AS261" s="11" t="str">
        <f>IF(AP261&lt;0.405,"OG",IF(AND(AP261&gt;=0.405,AP261&lt;0.495),"MG",IF(AND(AP261&gt;=0.495,AP261&lt;0.61),"PR",IF(AND(AP261&gt;=0.61,AP261&lt;0.765),"DPR",IF(AND(AP261&gt;=0.765,AP261&lt;0.95),"DRPR")))))</f>
        <v>MG</v>
      </c>
      <c r="AU261">
        <f>SUM(R261,U261,X261,AA261,AD261,AG261,AJ261,AM261)</f>
        <v>104</v>
      </c>
      <c r="AV261">
        <f>SUM(S261,V261,Y261,AB261,AE261,AH261,AK261,AN261)</f>
        <v>224</v>
      </c>
    </row>
    <row r="262" spans="1:48" ht="4.5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</row>
    <row r="263" spans="1:48" x14ac:dyDescent="0.2">
      <c r="A263" s="9">
        <v>4267</v>
      </c>
      <c r="B263" s="10"/>
      <c r="C263" s="11"/>
      <c r="D263" s="9" t="str">
        <f>VLOOKUP(A263,[1]leden!A$1:C$65536,2,FALSE)</f>
        <v>THOMAS Peter</v>
      </c>
      <c r="E263" s="12"/>
      <c r="F263" s="12"/>
      <c r="G263" s="12"/>
      <c r="H263" s="12"/>
      <c r="I263" s="12"/>
      <c r="J263" s="10"/>
      <c r="K263" s="11"/>
      <c r="L263" s="9" t="str">
        <f>VLOOKUP(A263,[1]leden!A$1:C$65536,3,FALSE)</f>
        <v>K.BR</v>
      </c>
      <c r="M263" s="10"/>
      <c r="N263" s="11"/>
      <c r="O263" s="11" t="str">
        <f>VLOOKUP(A263,[1]leden!A$1:F$65536,6,FALSE)</f>
        <v>2°</v>
      </c>
      <c r="P263" s="11">
        <f>VLOOKUP(A263,[1]leden!A$1:D$65536,4,FALSE)</f>
        <v>0</v>
      </c>
      <c r="R263" s="13">
        <v>21</v>
      </c>
      <c r="S263" s="13">
        <v>52</v>
      </c>
      <c r="T263" s="13"/>
      <c r="U263" s="17">
        <v>22</v>
      </c>
      <c r="V263" s="17">
        <v>26</v>
      </c>
      <c r="W263" s="13"/>
      <c r="X263" s="13">
        <v>22</v>
      </c>
      <c r="Y263" s="13">
        <v>42</v>
      </c>
      <c r="Z263" s="13"/>
      <c r="AA263" s="17">
        <v>22</v>
      </c>
      <c r="AB263" s="17">
        <v>18</v>
      </c>
      <c r="AC263" s="13"/>
      <c r="AD263" s="13">
        <v>20</v>
      </c>
      <c r="AE263" s="13">
        <v>42</v>
      </c>
      <c r="AF263" s="13"/>
      <c r="AG263" s="13">
        <v>21</v>
      </c>
      <c r="AH263" s="13">
        <v>48</v>
      </c>
      <c r="AI263" s="13"/>
      <c r="AJ263" s="13"/>
      <c r="AK263" s="13"/>
      <c r="AL263" s="13"/>
      <c r="AM263" s="13"/>
      <c r="AN263" s="17" t="s">
        <v>10</v>
      </c>
      <c r="AP263" s="14">
        <f>ROUNDDOWN(AU263/AV263,3)</f>
        <v>0.56100000000000005</v>
      </c>
      <c r="AQ263" s="15"/>
      <c r="AR263" s="11"/>
      <c r="AS263" s="11" t="str">
        <f>IF(AP263&lt;0.495,"OG",IF(AND(AP263&gt;=0.495,AP263&lt;0.61),"MG",IF(AND(AP263&gt;=0.61,AP263&lt;0.765),"PR",IF(AND(AP263&gt;=0.795,AP263&lt;0.95),"DPR",IF(AP263&gt;=0.95,"DRPR")))))</f>
        <v>MG</v>
      </c>
      <c r="AU263">
        <f>SUM(R263,U263,X263,AA263,AD263,AG263,AJ263,AM263)</f>
        <v>128</v>
      </c>
      <c r="AV263">
        <f>SUM(S263,V263,Y263,AB263,AE263,AH263,AK263,AN263)</f>
        <v>228</v>
      </c>
    </row>
    <row r="264" spans="1:48" ht="4.5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</row>
    <row r="265" spans="1:48" x14ac:dyDescent="0.2">
      <c r="A265" s="9">
        <v>2211</v>
      </c>
      <c r="B265" s="10"/>
      <c r="C265" s="11"/>
      <c r="D265" s="9" t="str">
        <f>VLOOKUP(A265,[1]leden!A$1:C$65536,2,FALSE)</f>
        <v>DETRENOYE Christian</v>
      </c>
      <c r="E265" s="12"/>
      <c r="F265" s="12"/>
      <c r="G265" s="12"/>
      <c r="H265" s="12"/>
      <c r="I265" s="12"/>
      <c r="J265" s="10"/>
      <c r="K265" s="11"/>
      <c r="L265" s="9" t="str">
        <f>VLOOKUP(A265,[1]leden!A$1:C$65536,3,FALSE)</f>
        <v>COU</v>
      </c>
      <c r="M265" s="10"/>
      <c r="N265" s="11"/>
      <c r="O265" s="11" t="str">
        <f>VLOOKUP(A265,[1]leden!A$1:F$65536,6,FALSE)</f>
        <v>1°</v>
      </c>
      <c r="P265" s="11">
        <f>VLOOKUP(A265,[1]leden!A$1:D$65536,4,FALSE)</f>
        <v>0</v>
      </c>
      <c r="R265" s="13">
        <v>27</v>
      </c>
      <c r="S265" s="13">
        <v>44</v>
      </c>
      <c r="T265" s="13"/>
      <c r="U265" s="13">
        <v>27</v>
      </c>
      <c r="V265" s="13">
        <v>37</v>
      </c>
      <c r="W265" s="13"/>
      <c r="X265" s="13">
        <v>27</v>
      </c>
      <c r="Y265" s="13">
        <v>40</v>
      </c>
      <c r="Z265" s="13"/>
      <c r="AA265" s="13">
        <v>27</v>
      </c>
      <c r="AB265" s="13">
        <v>48</v>
      </c>
      <c r="AC265" s="13"/>
      <c r="AD265" s="13">
        <v>27</v>
      </c>
      <c r="AE265" s="13">
        <v>64</v>
      </c>
      <c r="AF265" s="13"/>
      <c r="AG265" s="13">
        <v>27</v>
      </c>
      <c r="AH265" s="13">
        <v>42</v>
      </c>
      <c r="AI265" s="13"/>
      <c r="AJ265" s="13"/>
      <c r="AK265" s="13"/>
      <c r="AL265" s="13"/>
      <c r="AM265" s="13"/>
      <c r="AN265" s="17" t="s">
        <v>10</v>
      </c>
      <c r="AP265" s="14">
        <f>ROUNDDOWN(AU265/AV265,3)</f>
        <v>0.58899999999999997</v>
      </c>
      <c r="AQ265" s="15"/>
      <c r="AR265" s="11"/>
      <c r="AS265" s="11" t="str">
        <f>IF(AP265&lt;0.61,"OG",IF(AND(AP265&gt;=0.61,AP265&lt;0.765),"MG",IF(AND(AP265&gt;=0.765,AP265&lt;0.95),"PR",IF(AP265&gt;=0.95,"DPR"))))</f>
        <v>OG</v>
      </c>
      <c r="AU265">
        <f>SUM(R265,U265,X265,AA265,AD265,AG265,AJ265,AM265)</f>
        <v>162</v>
      </c>
      <c r="AV265">
        <f>SUM(S265,V265,Y265,AB265,AE265,AH265,AK265,AN265)</f>
        <v>275</v>
      </c>
    </row>
    <row r="266" spans="1:48" ht="3.75" customHeight="1" x14ac:dyDescent="0.2"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</row>
    <row r="267" spans="1:48" x14ac:dyDescent="0.2">
      <c r="A267" s="24"/>
      <c r="B267" s="25"/>
      <c r="D267" s="9"/>
      <c r="E267" s="12"/>
      <c r="F267" s="12"/>
      <c r="G267" s="12"/>
      <c r="H267" s="12"/>
      <c r="I267" s="12"/>
      <c r="J267" s="10"/>
      <c r="L267" s="26"/>
      <c r="M267" s="27"/>
      <c r="O267" s="11"/>
      <c r="R267" s="28"/>
      <c r="S267" s="28"/>
      <c r="T267" s="16"/>
      <c r="U267" s="16"/>
      <c r="V267" s="16"/>
      <c r="W267" s="16"/>
      <c r="X267" s="28"/>
      <c r="Y267" s="28"/>
      <c r="Z267" s="16"/>
      <c r="AA267" s="28"/>
      <c r="AB267" s="28"/>
      <c r="AC267" s="16"/>
      <c r="AD267" s="28"/>
      <c r="AE267" s="28"/>
      <c r="AF267" s="16"/>
      <c r="AG267" s="16"/>
      <c r="AH267" s="16"/>
      <c r="AI267" s="16"/>
      <c r="AJ267" s="16"/>
      <c r="AK267" s="28"/>
      <c r="AL267" s="16"/>
      <c r="AM267" s="16"/>
      <c r="AN267" s="16"/>
      <c r="AO267" s="16"/>
      <c r="AP267" s="29"/>
      <c r="AQ267" s="30"/>
      <c r="AR267" s="16"/>
      <c r="AS267" s="41"/>
    </row>
    <row r="268" spans="1:48" ht="4.5" customHeight="1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</row>
    <row r="269" spans="1:48" ht="3" customHeight="1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</row>
    <row r="270" spans="1:48" x14ac:dyDescent="0.2">
      <c r="J270" s="17" t="s">
        <v>14</v>
      </c>
      <c r="P270" s="11"/>
    </row>
    <row r="271" spans="1:48" ht="7.5" customHeight="1" x14ac:dyDescent="0.2">
      <c r="P271" s="11"/>
    </row>
    <row r="272" spans="1:48" x14ac:dyDescent="0.2">
      <c r="E272" s="47" t="s">
        <v>15</v>
      </c>
      <c r="F272" s="48" t="s">
        <v>16</v>
      </c>
      <c r="G272" s="49"/>
      <c r="H272" s="49"/>
      <c r="I272" s="50"/>
      <c r="J272" s="51"/>
      <c r="K272" s="52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</row>
    <row r="273" spans="1:48" x14ac:dyDescent="0.2">
      <c r="E273" s="43"/>
      <c r="F273" s="49"/>
      <c r="G273" s="49"/>
      <c r="H273" s="49"/>
      <c r="I273" s="50"/>
      <c r="J273" s="49"/>
      <c r="K273" s="52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</row>
    <row r="274" spans="1:48" x14ac:dyDescent="0.2">
      <c r="E274" s="47" t="s">
        <v>17</v>
      </c>
      <c r="F274" s="54" t="s">
        <v>18</v>
      </c>
      <c r="G274" s="49"/>
      <c r="H274" s="49"/>
      <c r="I274" s="50"/>
      <c r="J274" s="52"/>
      <c r="K274" s="52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</row>
    <row r="275" spans="1:48" x14ac:dyDescent="0.2">
      <c r="E275" s="43"/>
      <c r="F275" s="49"/>
      <c r="G275" s="49"/>
      <c r="H275" s="49"/>
      <c r="I275" s="50"/>
      <c r="J275" s="49"/>
      <c r="K275" s="52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</row>
    <row r="276" spans="1:48" x14ac:dyDescent="0.2">
      <c r="E276" s="47" t="s">
        <v>19</v>
      </c>
      <c r="F276" s="48" t="s">
        <v>20</v>
      </c>
      <c r="G276" s="49"/>
      <c r="H276" s="49"/>
      <c r="I276" s="52"/>
      <c r="J276" s="52"/>
      <c r="K276" s="52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</row>
    <row r="277" spans="1:48" ht="2.25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</row>
    <row r="278" spans="1:48" x14ac:dyDescent="0.2">
      <c r="A278" s="31"/>
      <c r="B278" s="31"/>
      <c r="C278" s="18"/>
      <c r="D278" s="32"/>
      <c r="E278" s="32"/>
      <c r="F278" s="32"/>
      <c r="G278" s="32"/>
      <c r="H278" s="32"/>
      <c r="I278" s="32"/>
      <c r="J278" s="32"/>
      <c r="K278" s="18"/>
      <c r="L278" s="33"/>
      <c r="M278" s="33"/>
      <c r="N278" s="18"/>
      <c r="O278" s="21"/>
      <c r="P278" s="18"/>
      <c r="Q278" s="18"/>
      <c r="R278" s="22"/>
      <c r="S278" s="22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23"/>
      <c r="AQ278" s="23"/>
      <c r="AR278" s="18"/>
      <c r="AS278" s="19"/>
      <c r="AT278" s="18"/>
      <c r="AU278" s="18"/>
      <c r="AV278" s="18"/>
    </row>
    <row r="279" spans="1:48" ht="3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</row>
    <row r="280" spans="1:48" x14ac:dyDescent="0.2">
      <c r="A280" s="31"/>
      <c r="B280" s="31"/>
      <c r="C280" s="18"/>
      <c r="D280" s="32"/>
      <c r="E280" s="32"/>
      <c r="F280" s="32"/>
      <c r="G280" s="32"/>
      <c r="H280" s="32"/>
      <c r="I280" s="32"/>
      <c r="J280" s="32"/>
      <c r="K280" s="18"/>
      <c r="L280" s="33"/>
      <c r="M280" s="33"/>
      <c r="N280" s="18"/>
      <c r="O280" s="21"/>
      <c r="P280" s="18"/>
      <c r="Q280" s="18"/>
      <c r="R280" s="22"/>
      <c r="S280" s="22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23"/>
      <c r="AQ280" s="23"/>
      <c r="AR280" s="18"/>
      <c r="AS280" s="19"/>
      <c r="AT280" s="18"/>
      <c r="AU280" s="18"/>
      <c r="AV280" s="18"/>
    </row>
    <row r="281" spans="1:48" ht="3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</row>
    <row r="282" spans="1:48" x14ac:dyDescent="0.2">
      <c r="A282" s="31"/>
      <c r="B282" s="31"/>
      <c r="C282" s="18"/>
      <c r="D282" s="32"/>
      <c r="E282" s="32"/>
      <c r="F282" s="32"/>
      <c r="G282" s="32"/>
      <c r="H282" s="32"/>
      <c r="I282" s="32"/>
      <c r="J282" s="32"/>
      <c r="K282" s="18"/>
      <c r="L282" s="33"/>
      <c r="M282" s="33"/>
      <c r="N282" s="18"/>
      <c r="O282" s="21"/>
      <c r="P282" s="18"/>
      <c r="Q282" s="18"/>
      <c r="R282" s="22"/>
      <c r="S282" s="22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23"/>
      <c r="AQ282" s="23"/>
      <c r="AR282" s="18"/>
      <c r="AS282" s="19"/>
      <c r="AT282" s="18"/>
      <c r="AU282" s="18"/>
      <c r="AV282" s="18"/>
    </row>
    <row r="283" spans="1:48" ht="4.5" customHeight="1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</row>
    <row r="284" spans="1:48" x14ac:dyDescent="0.2">
      <c r="A284" s="34"/>
      <c r="B284" s="34"/>
      <c r="C284" s="35"/>
      <c r="D284" s="34"/>
      <c r="E284" s="34"/>
      <c r="F284" s="34"/>
      <c r="G284" s="34"/>
      <c r="H284" s="34"/>
      <c r="I284" s="34"/>
      <c r="J284" s="34"/>
      <c r="K284" s="35"/>
      <c r="L284" s="34"/>
      <c r="M284" s="34"/>
      <c r="N284" s="35"/>
      <c r="O284" s="36"/>
      <c r="P284" s="18"/>
      <c r="Q284" s="18"/>
      <c r="R284" s="37"/>
      <c r="S284" s="37"/>
      <c r="T284" s="18"/>
      <c r="U284" s="37"/>
      <c r="V284" s="37"/>
      <c r="W284" s="18"/>
      <c r="X284" s="37"/>
      <c r="Y284" s="37"/>
      <c r="Z284" s="18"/>
      <c r="AA284" s="37"/>
      <c r="AB284" s="37"/>
      <c r="AC284" s="18"/>
      <c r="AD284" s="37"/>
      <c r="AE284" s="37"/>
      <c r="AF284" s="18"/>
      <c r="AG284" s="37"/>
      <c r="AH284" s="37"/>
      <c r="AI284" s="18"/>
      <c r="AJ284" s="37"/>
      <c r="AK284" s="37"/>
      <c r="AL284" s="18"/>
      <c r="AM284" s="37"/>
      <c r="AN284" s="37"/>
      <c r="AO284" s="18"/>
      <c r="AP284" s="32"/>
      <c r="AQ284" s="32"/>
      <c r="AR284" s="18"/>
      <c r="AS284" s="19"/>
      <c r="AT284" s="18"/>
      <c r="AU284" s="18"/>
      <c r="AV284" s="18"/>
    </row>
    <row r="285" spans="1:48" ht="5.25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9"/>
      <c r="AT285" s="18"/>
      <c r="AU285" s="18"/>
      <c r="AV285" s="18"/>
    </row>
    <row r="286" spans="1:48" x14ac:dyDescent="0.2">
      <c r="A286" s="34"/>
      <c r="B286" s="34"/>
      <c r="C286" s="35"/>
      <c r="D286" s="34"/>
      <c r="E286" s="34"/>
      <c r="F286" s="34"/>
      <c r="G286" s="34"/>
      <c r="H286" s="34"/>
      <c r="I286" s="34"/>
      <c r="J286" s="34"/>
      <c r="K286" s="35"/>
      <c r="L286" s="34"/>
      <c r="M286" s="34"/>
      <c r="N286" s="35"/>
      <c r="O286" s="36"/>
      <c r="P286" s="18"/>
      <c r="Q286" s="18"/>
      <c r="R286" s="37"/>
      <c r="S286" s="37"/>
      <c r="T286" s="18"/>
      <c r="U286" s="37"/>
      <c r="V286" s="37"/>
      <c r="W286" s="18"/>
      <c r="X286" s="37"/>
      <c r="Y286" s="37"/>
      <c r="Z286" s="18"/>
      <c r="AA286" s="37"/>
      <c r="AB286" s="37"/>
      <c r="AC286" s="18"/>
      <c r="AD286" s="37"/>
      <c r="AE286" s="37"/>
      <c r="AF286" s="18"/>
      <c r="AG286" s="37"/>
      <c r="AH286" s="37"/>
      <c r="AI286" s="18"/>
      <c r="AJ286" s="37"/>
      <c r="AK286" s="37"/>
      <c r="AL286" s="18"/>
      <c r="AM286" s="37"/>
      <c r="AN286" s="37"/>
      <c r="AO286" s="18"/>
      <c r="AP286" s="32"/>
      <c r="AQ286" s="32"/>
      <c r="AR286" s="18"/>
      <c r="AS286" s="19"/>
      <c r="AT286" s="18"/>
      <c r="AU286" s="18"/>
      <c r="AV286" s="18"/>
    </row>
    <row r="287" spans="1:48" ht="4.5" customHeight="1" x14ac:dyDescent="0.2">
      <c r="A287" s="37"/>
      <c r="B287" s="37"/>
      <c r="C287" s="35"/>
      <c r="D287" s="37"/>
      <c r="E287" s="37"/>
      <c r="F287" s="37"/>
      <c r="G287" s="37"/>
      <c r="H287" s="37"/>
      <c r="I287" s="37"/>
      <c r="J287" s="37"/>
      <c r="K287" s="35"/>
      <c r="L287" s="37"/>
      <c r="M287" s="37"/>
      <c r="N287" s="35"/>
      <c r="O287" s="36"/>
      <c r="P287" s="18"/>
      <c r="Q287" s="18"/>
      <c r="R287" s="37"/>
      <c r="S287" s="37"/>
      <c r="T287" s="18"/>
      <c r="U287" s="37"/>
      <c r="V287" s="37"/>
      <c r="W287" s="18"/>
      <c r="X287" s="37"/>
      <c r="Y287" s="37"/>
      <c r="Z287" s="18"/>
      <c r="AA287" s="37"/>
      <c r="AB287" s="37"/>
      <c r="AC287" s="18"/>
      <c r="AD287" s="37"/>
      <c r="AE287" s="37"/>
      <c r="AF287" s="18"/>
      <c r="AG287" s="37"/>
      <c r="AH287" s="37"/>
      <c r="AI287" s="18"/>
      <c r="AJ287" s="37"/>
      <c r="AK287" s="37"/>
      <c r="AL287" s="18"/>
      <c r="AM287" s="37"/>
      <c r="AN287" s="37"/>
      <c r="AO287" s="18"/>
      <c r="AP287" s="38"/>
      <c r="AQ287" s="38"/>
      <c r="AR287" s="18"/>
      <c r="AS287" s="19"/>
      <c r="AT287" s="18"/>
      <c r="AU287" s="18"/>
      <c r="AV287" s="18"/>
    </row>
    <row r="288" spans="1:48" x14ac:dyDescent="0.2">
      <c r="A288" s="31"/>
      <c r="B288" s="31"/>
      <c r="C288" s="18"/>
      <c r="D288" s="32"/>
      <c r="E288" s="32"/>
      <c r="F288" s="32"/>
      <c r="G288" s="32"/>
      <c r="H288" s="32"/>
      <c r="I288" s="32"/>
      <c r="J288" s="32"/>
      <c r="K288" s="18"/>
      <c r="L288" s="33"/>
      <c r="M288" s="33"/>
      <c r="N288" s="18"/>
      <c r="O288" s="21"/>
      <c r="P288" s="18"/>
      <c r="Q288" s="18"/>
      <c r="R288" s="22"/>
      <c r="S288" s="22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23"/>
      <c r="AQ288" s="23"/>
      <c r="AR288" s="18"/>
      <c r="AS288" s="19"/>
      <c r="AT288" s="18"/>
      <c r="AU288" s="18"/>
      <c r="AV288" s="18"/>
    </row>
    <row r="289" spans="1:48" ht="3.75" customHeight="1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</row>
    <row r="290" spans="1:48" x14ac:dyDescent="0.2">
      <c r="A290" s="31"/>
      <c r="B290" s="31"/>
      <c r="C290" s="18"/>
      <c r="D290" s="32"/>
      <c r="E290" s="32"/>
      <c r="F290" s="32"/>
      <c r="G290" s="32"/>
      <c r="H290" s="32"/>
      <c r="I290" s="32"/>
      <c r="J290" s="32"/>
      <c r="K290" s="18"/>
      <c r="L290" s="33"/>
      <c r="M290" s="33"/>
      <c r="N290" s="18"/>
      <c r="O290" s="21"/>
      <c r="P290" s="18"/>
      <c r="Q290" s="18"/>
      <c r="R290" s="22"/>
      <c r="S290" s="22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23"/>
      <c r="AQ290" s="23"/>
      <c r="AR290" s="18"/>
      <c r="AS290" s="19"/>
      <c r="AT290" s="18"/>
      <c r="AU290" s="18"/>
      <c r="AV290" s="18"/>
    </row>
    <row r="291" spans="1:48" ht="3" customHeight="1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</row>
    <row r="292" spans="1:48" x14ac:dyDescent="0.2">
      <c r="A292" s="31"/>
      <c r="B292" s="31"/>
      <c r="C292" s="18"/>
      <c r="D292" s="32"/>
      <c r="E292" s="32"/>
      <c r="F292" s="32"/>
      <c r="G292" s="32"/>
      <c r="H292" s="32"/>
      <c r="I292" s="32"/>
      <c r="J292" s="32"/>
      <c r="K292" s="18"/>
      <c r="L292" s="33"/>
      <c r="M292" s="33"/>
      <c r="N292" s="18"/>
      <c r="O292" s="21"/>
      <c r="P292" s="18"/>
      <c r="Q292" s="18"/>
      <c r="R292" s="22"/>
      <c r="S292" s="22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23"/>
      <c r="AQ292" s="23"/>
      <c r="AR292" s="18"/>
      <c r="AS292" s="19"/>
      <c r="AT292" s="18"/>
      <c r="AU292" s="18"/>
      <c r="AV292" s="18"/>
    </row>
    <row r="293" spans="1:48" ht="3" customHeight="1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</row>
    <row r="294" spans="1:48" x14ac:dyDescent="0.2">
      <c r="A294" s="31"/>
      <c r="B294" s="31"/>
      <c r="C294" s="18"/>
      <c r="D294" s="32"/>
      <c r="E294" s="32"/>
      <c r="F294" s="32"/>
      <c r="G294" s="32"/>
      <c r="H294" s="32"/>
      <c r="I294" s="32"/>
      <c r="J294" s="32"/>
      <c r="K294" s="18"/>
      <c r="L294" s="33"/>
      <c r="M294" s="33"/>
      <c r="N294" s="18"/>
      <c r="O294" s="21"/>
      <c r="P294" s="18"/>
      <c r="Q294" s="18"/>
      <c r="R294" s="22"/>
      <c r="S294" s="22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23"/>
      <c r="AQ294" s="23"/>
      <c r="AR294" s="18"/>
      <c r="AS294" s="19"/>
      <c r="AT294" s="18"/>
      <c r="AU294" s="18"/>
      <c r="AV294" s="18"/>
    </row>
    <row r="295" spans="1:48" ht="3.75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</row>
    <row r="296" spans="1:48" x14ac:dyDescent="0.2">
      <c r="A296" s="31"/>
      <c r="B296" s="31"/>
      <c r="C296" s="18"/>
      <c r="D296" s="32"/>
      <c r="E296" s="32"/>
      <c r="F296" s="32"/>
      <c r="G296" s="32"/>
      <c r="H296" s="32"/>
      <c r="I296" s="32"/>
      <c r="J296" s="32"/>
      <c r="K296" s="18"/>
      <c r="L296" s="33"/>
      <c r="M296" s="33"/>
      <c r="N296" s="18"/>
      <c r="O296" s="21"/>
      <c r="P296" s="18"/>
      <c r="Q296" s="18"/>
      <c r="R296" s="22"/>
      <c r="S296" s="22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23"/>
      <c r="AQ296" s="23"/>
      <c r="AR296" s="18"/>
      <c r="AS296" s="19"/>
      <c r="AT296" s="18"/>
      <c r="AU296" s="18"/>
      <c r="AV296" s="18"/>
    </row>
    <row r="297" spans="1:48" ht="3" customHeight="1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</row>
    <row r="298" spans="1:48" x14ac:dyDescent="0.2">
      <c r="A298" s="31"/>
      <c r="B298" s="31"/>
      <c r="C298" s="18"/>
      <c r="D298" s="32"/>
      <c r="E298" s="32"/>
      <c r="F298" s="32"/>
      <c r="G298" s="32"/>
      <c r="H298" s="32"/>
      <c r="I298" s="32"/>
      <c r="J298" s="32"/>
      <c r="K298" s="18"/>
      <c r="L298" s="33"/>
      <c r="M298" s="33"/>
      <c r="N298" s="18"/>
      <c r="O298" s="21"/>
      <c r="P298" s="18"/>
      <c r="Q298" s="18"/>
      <c r="R298" s="22"/>
      <c r="S298" s="22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23"/>
      <c r="AQ298" s="23"/>
      <c r="AR298" s="18"/>
      <c r="AS298" s="19"/>
      <c r="AT298" s="18"/>
      <c r="AU298" s="18"/>
      <c r="AV298" s="18"/>
    </row>
    <row r="299" spans="1:48" ht="3.75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</row>
    <row r="300" spans="1:48" x14ac:dyDescent="0.2">
      <c r="A300" s="31"/>
      <c r="B300" s="31"/>
      <c r="C300" s="18"/>
      <c r="D300" s="32"/>
      <c r="E300" s="32"/>
      <c r="F300" s="32"/>
      <c r="G300" s="32"/>
      <c r="H300" s="32"/>
      <c r="I300" s="32"/>
      <c r="J300" s="32"/>
      <c r="K300" s="18"/>
      <c r="L300" s="33"/>
      <c r="M300" s="33"/>
      <c r="N300" s="18"/>
      <c r="O300" s="21"/>
      <c r="P300" s="18"/>
      <c r="Q300" s="18"/>
      <c r="R300" s="22"/>
      <c r="S300" s="22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23"/>
      <c r="AQ300" s="23"/>
      <c r="AR300" s="18"/>
      <c r="AS300" s="19"/>
      <c r="AT300" s="18"/>
      <c r="AU300" s="18"/>
      <c r="AV300" s="18"/>
    </row>
    <row r="301" spans="1:48" ht="4.5" customHeight="1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</row>
    <row r="302" spans="1:48" x14ac:dyDescent="0.2">
      <c r="A302" s="31"/>
      <c r="B302" s="31"/>
      <c r="C302" s="18"/>
      <c r="D302" s="32"/>
      <c r="E302" s="32"/>
      <c r="F302" s="32"/>
      <c r="G302" s="32"/>
      <c r="H302" s="32"/>
      <c r="I302" s="32"/>
      <c r="J302" s="32"/>
      <c r="K302" s="18"/>
      <c r="L302" s="33"/>
      <c r="M302" s="33"/>
      <c r="N302" s="18"/>
      <c r="O302" s="21"/>
      <c r="P302" s="18"/>
      <c r="Q302" s="18"/>
      <c r="R302" s="22"/>
      <c r="S302" s="22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23"/>
      <c r="AQ302" s="23"/>
      <c r="AR302" s="18"/>
      <c r="AS302" s="19"/>
      <c r="AT302" s="18"/>
      <c r="AU302" s="18"/>
      <c r="AV302" s="18"/>
    </row>
    <row r="303" spans="1:48" ht="5.25" customHeight="1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9"/>
      <c r="AT303" s="18"/>
      <c r="AU303" s="18"/>
      <c r="AV303" s="18"/>
    </row>
    <row r="304" spans="1:48" x14ac:dyDescent="0.2">
      <c r="A304" s="34"/>
      <c r="B304" s="34"/>
      <c r="C304" s="35"/>
      <c r="D304" s="34"/>
      <c r="E304" s="34"/>
      <c r="F304" s="34"/>
      <c r="G304" s="34"/>
      <c r="H304" s="34"/>
      <c r="I304" s="34"/>
      <c r="J304" s="34"/>
      <c r="K304" s="35"/>
      <c r="L304" s="34"/>
      <c r="M304" s="34"/>
      <c r="N304" s="35"/>
      <c r="O304" s="36"/>
      <c r="P304" s="18"/>
      <c r="Q304" s="18"/>
      <c r="R304" s="37"/>
      <c r="S304" s="37"/>
      <c r="T304" s="18"/>
      <c r="U304" s="37"/>
      <c r="V304" s="37"/>
      <c r="W304" s="18"/>
      <c r="X304" s="37"/>
      <c r="Y304" s="37"/>
      <c r="Z304" s="18"/>
      <c r="AA304" s="37"/>
      <c r="AB304" s="37"/>
      <c r="AC304" s="18"/>
      <c r="AD304" s="37"/>
      <c r="AE304" s="37"/>
      <c r="AF304" s="18"/>
      <c r="AG304" s="37"/>
      <c r="AH304" s="37"/>
      <c r="AI304" s="18"/>
      <c r="AJ304" s="37"/>
      <c r="AK304" s="37"/>
      <c r="AL304" s="18"/>
      <c r="AM304" s="37"/>
      <c r="AN304" s="37"/>
      <c r="AO304" s="18"/>
      <c r="AP304" s="32"/>
      <c r="AQ304" s="32"/>
      <c r="AR304" s="18"/>
      <c r="AS304" s="19"/>
      <c r="AT304" s="18"/>
      <c r="AU304" s="18"/>
      <c r="AV304" s="18"/>
    </row>
    <row r="305" spans="1:48" ht="3" customHeight="1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</row>
    <row r="306" spans="1:48" x14ac:dyDescent="0.2">
      <c r="A306" s="31"/>
      <c r="B306" s="31"/>
      <c r="C306" s="18"/>
      <c r="D306" s="32"/>
      <c r="E306" s="32"/>
      <c r="F306" s="32"/>
      <c r="G306" s="32"/>
      <c r="H306" s="32"/>
      <c r="I306" s="32"/>
      <c r="J306" s="32"/>
      <c r="K306" s="18"/>
      <c r="L306" s="33"/>
      <c r="M306" s="33"/>
      <c r="N306" s="18"/>
      <c r="O306" s="21"/>
      <c r="P306" s="18"/>
      <c r="Q306" s="18"/>
      <c r="R306" s="22"/>
      <c r="S306" s="22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23"/>
      <c r="AQ306" s="23"/>
      <c r="AR306" s="18"/>
      <c r="AS306" s="19"/>
      <c r="AT306" s="18"/>
      <c r="AU306" s="18"/>
      <c r="AV306" s="18"/>
    </row>
    <row r="307" spans="1:48" ht="3.75" customHeight="1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8"/>
    </row>
    <row r="308" spans="1:48" x14ac:dyDescent="0.2">
      <c r="A308" s="31"/>
      <c r="B308" s="31"/>
      <c r="C308" s="18"/>
      <c r="D308" s="32"/>
      <c r="E308" s="32"/>
      <c r="F308" s="32"/>
      <c r="G308" s="32"/>
      <c r="H308" s="32"/>
      <c r="I308" s="32"/>
      <c r="J308" s="32"/>
      <c r="K308" s="18"/>
      <c r="L308" s="33"/>
      <c r="M308" s="33"/>
      <c r="N308" s="18"/>
      <c r="O308" s="21"/>
      <c r="P308" s="18"/>
      <c r="Q308" s="18"/>
      <c r="R308" s="22"/>
      <c r="S308" s="22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23"/>
      <c r="AQ308" s="23"/>
      <c r="AR308" s="18"/>
      <c r="AS308" s="19"/>
      <c r="AT308" s="18"/>
      <c r="AU308" s="18"/>
      <c r="AV308" s="18"/>
    </row>
    <row r="309" spans="1:48" ht="4.5" customHeight="1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</row>
    <row r="310" spans="1:48" x14ac:dyDescent="0.2">
      <c r="A310" s="31"/>
      <c r="B310" s="31"/>
      <c r="C310" s="18"/>
      <c r="D310" s="32"/>
      <c r="E310" s="32"/>
      <c r="F310" s="32"/>
      <c r="G310" s="32"/>
      <c r="H310" s="32"/>
      <c r="I310" s="32"/>
      <c r="J310" s="32"/>
      <c r="K310" s="18"/>
      <c r="L310" s="33"/>
      <c r="M310" s="33"/>
      <c r="N310" s="18"/>
      <c r="O310" s="21"/>
      <c r="P310" s="18"/>
      <c r="Q310" s="18"/>
      <c r="R310" s="22"/>
      <c r="S310" s="22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23"/>
      <c r="AQ310" s="23"/>
      <c r="AR310" s="18"/>
      <c r="AS310" s="19"/>
      <c r="AT310" s="18"/>
      <c r="AU310" s="18"/>
      <c r="AV310" s="18"/>
    </row>
    <row r="311" spans="1:48" ht="5.25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</row>
    <row r="312" spans="1:48" x14ac:dyDescent="0.2">
      <c r="A312" s="31"/>
      <c r="B312" s="31"/>
      <c r="C312" s="18"/>
      <c r="D312" s="32"/>
      <c r="E312" s="32"/>
      <c r="F312" s="32"/>
      <c r="G312" s="32"/>
      <c r="H312" s="32"/>
      <c r="I312" s="32"/>
      <c r="J312" s="32"/>
      <c r="K312" s="18"/>
      <c r="L312" s="33"/>
      <c r="M312" s="33"/>
      <c r="N312" s="18"/>
      <c r="O312" s="21"/>
      <c r="P312" s="18"/>
      <c r="Q312" s="18"/>
      <c r="R312" s="22"/>
      <c r="S312" s="22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23"/>
      <c r="AQ312" s="23"/>
      <c r="AR312" s="18"/>
      <c r="AS312" s="19"/>
      <c r="AT312" s="18"/>
      <c r="AU312" s="18"/>
      <c r="AV312" s="18"/>
    </row>
    <row r="313" spans="1:48" ht="3.75" customHeight="1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</row>
    <row r="314" spans="1:48" x14ac:dyDescent="0.2">
      <c r="A314" s="31"/>
      <c r="B314" s="31"/>
      <c r="C314" s="18"/>
      <c r="D314" s="32"/>
      <c r="E314" s="32"/>
      <c r="F314" s="32"/>
      <c r="G314" s="32"/>
      <c r="H314" s="32"/>
      <c r="I314" s="32"/>
      <c r="J314" s="32"/>
      <c r="K314" s="18"/>
      <c r="L314" s="33"/>
      <c r="M314" s="33"/>
      <c r="N314" s="18"/>
      <c r="O314" s="21"/>
      <c r="P314" s="18"/>
      <c r="Q314" s="18"/>
      <c r="R314" s="22"/>
      <c r="S314" s="22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23"/>
      <c r="AQ314" s="23"/>
      <c r="AR314" s="18"/>
      <c r="AS314" s="19"/>
      <c r="AT314" s="18"/>
      <c r="AU314" s="18"/>
      <c r="AV314" s="18"/>
    </row>
    <row r="315" spans="1:48" ht="4.5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</row>
    <row r="316" spans="1:48" x14ac:dyDescent="0.2">
      <c r="A316" s="31"/>
      <c r="B316" s="31"/>
      <c r="C316" s="18"/>
      <c r="D316" s="32"/>
      <c r="E316" s="32"/>
      <c r="F316" s="32"/>
      <c r="G316" s="32"/>
      <c r="H316" s="32"/>
      <c r="I316" s="32"/>
      <c r="J316" s="32"/>
      <c r="K316" s="18"/>
      <c r="L316" s="33"/>
      <c r="M316" s="33"/>
      <c r="N316" s="18"/>
      <c r="O316" s="21"/>
      <c r="P316" s="18"/>
      <c r="Q316" s="18"/>
      <c r="R316" s="22"/>
      <c r="S316" s="22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23"/>
      <c r="AQ316" s="23"/>
      <c r="AR316" s="18"/>
      <c r="AS316" s="19"/>
      <c r="AT316" s="18"/>
      <c r="AU316" s="18"/>
      <c r="AV316" s="18"/>
    </row>
    <row r="317" spans="1:48" ht="3.75" customHeight="1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</row>
    <row r="318" spans="1:48" x14ac:dyDescent="0.2">
      <c r="A318" s="31"/>
      <c r="B318" s="31"/>
      <c r="C318" s="18"/>
      <c r="D318" s="32"/>
      <c r="E318" s="32"/>
      <c r="F318" s="32"/>
      <c r="G318" s="32"/>
      <c r="H318" s="32"/>
      <c r="I318" s="32"/>
      <c r="J318" s="32"/>
      <c r="K318" s="18"/>
      <c r="L318" s="33"/>
      <c r="M318" s="33"/>
      <c r="N318" s="18"/>
      <c r="O318" s="21"/>
      <c r="P318" s="18"/>
      <c r="Q318" s="18"/>
      <c r="R318" s="22"/>
      <c r="S318" s="22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23"/>
      <c r="AQ318" s="23"/>
      <c r="AR318" s="18"/>
      <c r="AS318" s="19"/>
      <c r="AT318" s="18"/>
      <c r="AU318" s="18"/>
      <c r="AV318" s="18"/>
    </row>
    <row r="319" spans="1:48" ht="4.5" customHeight="1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</row>
    <row r="320" spans="1:48" x14ac:dyDescent="0.2">
      <c r="A320" s="31"/>
      <c r="B320" s="31"/>
      <c r="C320" s="18"/>
      <c r="D320" s="32"/>
      <c r="E320" s="32"/>
      <c r="F320" s="32"/>
      <c r="G320" s="32"/>
      <c r="H320" s="32"/>
      <c r="I320" s="32"/>
      <c r="J320" s="32"/>
      <c r="K320" s="18"/>
      <c r="L320" s="33"/>
      <c r="M320" s="33"/>
      <c r="N320" s="18"/>
      <c r="O320" s="21"/>
      <c r="P320" s="18"/>
      <c r="Q320" s="18"/>
      <c r="R320" s="22"/>
      <c r="S320" s="22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23"/>
      <c r="AQ320" s="23"/>
      <c r="AR320" s="18"/>
      <c r="AS320" s="19"/>
      <c r="AT320" s="18"/>
      <c r="AU320" s="18"/>
      <c r="AV320" s="18"/>
    </row>
    <row r="321" spans="1:48" ht="3.75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</row>
    <row r="322" spans="1:48" x14ac:dyDescent="0.2">
      <c r="A322" s="31"/>
      <c r="B322" s="31"/>
      <c r="C322" s="18"/>
      <c r="D322" s="32"/>
      <c r="E322" s="32"/>
      <c r="F322" s="32"/>
      <c r="G322" s="32"/>
      <c r="H322" s="32"/>
      <c r="I322" s="32"/>
      <c r="J322" s="32"/>
      <c r="K322" s="18"/>
      <c r="L322" s="33"/>
      <c r="M322" s="33"/>
      <c r="N322" s="18"/>
      <c r="O322" s="21"/>
      <c r="P322" s="18"/>
      <c r="Q322" s="18"/>
      <c r="R322" s="22"/>
      <c r="S322" s="22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23"/>
      <c r="AQ322" s="23"/>
      <c r="AR322" s="18"/>
      <c r="AS322" s="19"/>
      <c r="AT322" s="18"/>
      <c r="AU322" s="18"/>
      <c r="AV322" s="18"/>
    </row>
    <row r="323" spans="1:48" ht="3.75" customHeight="1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</row>
    <row r="324" spans="1:48" x14ac:dyDescent="0.2">
      <c r="A324" s="31"/>
      <c r="B324" s="31"/>
      <c r="C324" s="18"/>
      <c r="D324" s="32"/>
      <c r="E324" s="32"/>
      <c r="F324" s="32"/>
      <c r="G324" s="32"/>
      <c r="H324" s="32"/>
      <c r="I324" s="32"/>
      <c r="J324" s="32"/>
      <c r="K324" s="18"/>
      <c r="L324" s="33"/>
      <c r="M324" s="33"/>
      <c r="N324" s="18"/>
      <c r="O324" s="21"/>
      <c r="P324" s="18"/>
      <c r="Q324" s="18"/>
      <c r="R324" s="22"/>
      <c r="S324" s="22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23"/>
      <c r="AQ324" s="23"/>
      <c r="AR324" s="18"/>
      <c r="AS324" s="19"/>
      <c r="AT324" s="18"/>
      <c r="AU324" s="18"/>
      <c r="AV324" s="18"/>
    </row>
    <row r="325" spans="1:48" ht="3.75" customHeight="1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</row>
    <row r="326" spans="1:48" x14ac:dyDescent="0.2">
      <c r="A326" s="31"/>
      <c r="B326" s="31"/>
      <c r="C326" s="18"/>
      <c r="D326" s="32"/>
      <c r="E326" s="32"/>
      <c r="F326" s="32"/>
      <c r="G326" s="32"/>
      <c r="H326" s="32"/>
      <c r="I326" s="32"/>
      <c r="J326" s="32"/>
      <c r="K326" s="18"/>
      <c r="L326" s="33"/>
      <c r="M326" s="33"/>
      <c r="N326" s="18"/>
      <c r="O326" s="21"/>
      <c r="P326" s="18"/>
      <c r="Q326" s="18"/>
      <c r="R326" s="22"/>
      <c r="S326" s="22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23"/>
      <c r="AQ326" s="23"/>
      <c r="AR326" s="18"/>
      <c r="AS326" s="19"/>
      <c r="AT326" s="18"/>
      <c r="AU326" s="18"/>
      <c r="AV326" s="18"/>
    </row>
    <row r="327" spans="1:48" ht="5.25" customHeight="1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</row>
    <row r="328" spans="1:48" x14ac:dyDescent="0.2">
      <c r="A328" s="31"/>
      <c r="B328" s="31"/>
      <c r="C328" s="18"/>
      <c r="D328" s="32"/>
      <c r="E328" s="32"/>
      <c r="F328" s="32"/>
      <c r="G328" s="32"/>
      <c r="H328" s="32"/>
      <c r="I328" s="32"/>
      <c r="J328" s="32"/>
      <c r="K328" s="18"/>
      <c r="L328" s="33"/>
      <c r="M328" s="33"/>
      <c r="N328" s="18"/>
      <c r="O328" s="21"/>
      <c r="P328" s="18"/>
      <c r="Q328" s="18"/>
      <c r="R328" s="22"/>
      <c r="S328" s="22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23"/>
      <c r="AQ328" s="23"/>
      <c r="AR328" s="18"/>
      <c r="AS328" s="19"/>
      <c r="AT328" s="18"/>
      <c r="AU328" s="18"/>
      <c r="AV328" s="18"/>
    </row>
    <row r="329" spans="1:48" ht="4.5" customHeight="1" x14ac:dyDescent="0.2">
      <c r="A329" s="35"/>
      <c r="B329" s="35"/>
      <c r="C329" s="18"/>
      <c r="D329" s="38"/>
      <c r="E329" s="38"/>
      <c r="F329" s="38"/>
      <c r="G329" s="38"/>
      <c r="H329" s="38"/>
      <c r="I329" s="38"/>
      <c r="J329" s="38"/>
      <c r="K329" s="18"/>
      <c r="L329" s="39"/>
      <c r="M329" s="39"/>
      <c r="N329" s="18"/>
      <c r="O329" s="21"/>
      <c r="P329" s="18"/>
      <c r="Q329" s="18"/>
      <c r="R329" s="22"/>
      <c r="S329" s="22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40"/>
      <c r="AQ329" s="40"/>
      <c r="AR329" s="18"/>
      <c r="AS329" s="19"/>
      <c r="AT329" s="18"/>
      <c r="AU329" s="18"/>
      <c r="AV329" s="18"/>
    </row>
    <row r="330" spans="1:48" x14ac:dyDescent="0.2">
      <c r="A330" s="31"/>
      <c r="B330" s="31"/>
      <c r="C330" s="18"/>
      <c r="D330" s="32"/>
      <c r="E330" s="32"/>
      <c r="F330" s="32"/>
      <c r="G330" s="32"/>
      <c r="H330" s="32"/>
      <c r="I330" s="32"/>
      <c r="J330" s="32"/>
      <c r="K330" s="18"/>
      <c r="L330" s="33"/>
      <c r="M330" s="33"/>
      <c r="N330" s="18"/>
      <c r="O330" s="21"/>
      <c r="P330" s="18"/>
      <c r="Q330" s="18"/>
      <c r="R330" s="22"/>
      <c r="S330" s="22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23"/>
      <c r="AQ330" s="23"/>
      <c r="AR330" s="18"/>
      <c r="AS330" s="19"/>
      <c r="AT330" s="18"/>
      <c r="AU330" s="18"/>
      <c r="AV330" s="18"/>
    </row>
    <row r="331" spans="1:48" ht="3.75" customHeight="1" x14ac:dyDescent="0.2">
      <c r="A331" s="35"/>
      <c r="B331" s="35"/>
      <c r="C331" s="18"/>
      <c r="D331" s="38"/>
      <c r="E331" s="38"/>
      <c r="F331" s="38"/>
      <c r="G331" s="38"/>
      <c r="H331" s="38"/>
      <c r="I331" s="38"/>
      <c r="J331" s="38"/>
      <c r="K331" s="18"/>
      <c r="L331" s="39"/>
      <c r="M331" s="39"/>
      <c r="N331" s="18"/>
      <c r="O331" s="21"/>
      <c r="P331" s="18"/>
      <c r="Q331" s="18"/>
      <c r="R331" s="22"/>
      <c r="S331" s="22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40"/>
      <c r="AQ331" s="40"/>
      <c r="AR331" s="18"/>
      <c r="AS331" s="19"/>
      <c r="AT331" s="18"/>
      <c r="AU331" s="18"/>
      <c r="AV331" s="18"/>
    </row>
    <row r="332" spans="1:48" x14ac:dyDescent="0.2">
      <c r="A332" s="31"/>
      <c r="B332" s="31"/>
      <c r="C332" s="18"/>
      <c r="D332" s="32"/>
      <c r="E332" s="32"/>
      <c r="F332" s="32"/>
      <c r="G332" s="32"/>
      <c r="H332" s="32"/>
      <c r="I332" s="32"/>
      <c r="J332" s="32"/>
      <c r="K332" s="18"/>
      <c r="L332" s="33"/>
      <c r="M332" s="33"/>
      <c r="N332" s="18"/>
      <c r="O332" s="21"/>
      <c r="P332" s="18"/>
      <c r="Q332" s="18"/>
      <c r="R332" s="22"/>
      <c r="S332" s="22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23"/>
      <c r="AQ332" s="23"/>
      <c r="AR332" s="18"/>
      <c r="AS332" s="19"/>
      <c r="AT332" s="18"/>
      <c r="AU332" s="18"/>
      <c r="AV332" s="18"/>
    </row>
    <row r="333" spans="1:48" ht="3.75" customHeight="1" x14ac:dyDescent="0.2">
      <c r="A333" s="35"/>
      <c r="B333" s="35"/>
      <c r="C333" s="18"/>
      <c r="D333" s="38"/>
      <c r="E333" s="38"/>
      <c r="F333" s="38"/>
      <c r="G333" s="38"/>
      <c r="H333" s="38"/>
      <c r="I333" s="38"/>
      <c r="J333" s="38"/>
      <c r="K333" s="18"/>
      <c r="L333" s="39"/>
      <c r="M333" s="39"/>
      <c r="N333" s="18"/>
      <c r="O333" s="21"/>
      <c r="P333" s="18"/>
      <c r="Q333" s="18"/>
      <c r="R333" s="22"/>
      <c r="S333" s="22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40"/>
      <c r="AQ333" s="40"/>
      <c r="AR333" s="18"/>
      <c r="AS333" s="19"/>
      <c r="AT333" s="18"/>
      <c r="AU333" s="18"/>
      <c r="AV333" s="18"/>
    </row>
    <row r="334" spans="1:48" x14ac:dyDescent="0.2">
      <c r="A334" s="31"/>
      <c r="B334" s="31"/>
      <c r="C334" s="18"/>
      <c r="D334" s="32"/>
      <c r="E334" s="32"/>
      <c r="F334" s="32"/>
      <c r="G334" s="32"/>
      <c r="H334" s="32"/>
      <c r="I334" s="32"/>
      <c r="J334" s="32"/>
      <c r="K334" s="18"/>
      <c r="L334" s="33"/>
      <c r="M334" s="33"/>
      <c r="N334" s="18"/>
      <c r="O334" s="21"/>
      <c r="P334" s="18"/>
      <c r="Q334" s="18"/>
      <c r="R334" s="22"/>
      <c r="S334" s="22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23"/>
      <c r="AQ334" s="23"/>
      <c r="AR334" s="18"/>
      <c r="AS334" s="19"/>
      <c r="AT334" s="18"/>
      <c r="AU334" s="18"/>
      <c r="AV334" s="18"/>
    </row>
    <row r="335" spans="1:48" ht="3.75" customHeight="1" x14ac:dyDescent="0.2">
      <c r="A335" s="35"/>
      <c r="B335" s="35"/>
      <c r="C335" s="18"/>
      <c r="D335" s="38"/>
      <c r="E335" s="38"/>
      <c r="F335" s="38"/>
      <c r="G335" s="38"/>
      <c r="H335" s="38"/>
      <c r="I335" s="38"/>
      <c r="J335" s="38"/>
      <c r="K335" s="18"/>
      <c r="L335" s="39"/>
      <c r="M335" s="39"/>
      <c r="N335" s="18"/>
      <c r="O335" s="21"/>
      <c r="P335" s="18"/>
      <c r="Q335" s="18"/>
      <c r="R335" s="22"/>
      <c r="S335" s="22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40"/>
      <c r="AQ335" s="40"/>
      <c r="AR335" s="18"/>
      <c r="AS335" s="19"/>
      <c r="AT335" s="18"/>
      <c r="AU335" s="18"/>
      <c r="AV335" s="18"/>
    </row>
    <row r="336" spans="1:48" x14ac:dyDescent="0.2">
      <c r="A336" s="31"/>
      <c r="B336" s="31"/>
      <c r="C336" s="18"/>
      <c r="D336" s="32"/>
      <c r="E336" s="32"/>
      <c r="F336" s="32"/>
      <c r="G336" s="32"/>
      <c r="H336" s="32"/>
      <c r="I336" s="32"/>
      <c r="J336" s="32"/>
      <c r="K336" s="18"/>
      <c r="L336" s="33"/>
      <c r="M336" s="33"/>
      <c r="N336" s="18"/>
      <c r="O336" s="21"/>
      <c r="P336" s="18"/>
      <c r="Q336" s="18"/>
      <c r="R336" s="22"/>
      <c r="S336" s="22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23"/>
      <c r="AQ336" s="23"/>
      <c r="AR336" s="18"/>
      <c r="AS336" s="19"/>
      <c r="AT336" s="18"/>
      <c r="AU336" s="18"/>
      <c r="AV336" s="18"/>
    </row>
    <row r="337" spans="1:48" ht="13.5" customHeight="1" x14ac:dyDescent="0.2">
      <c r="A337" s="35"/>
      <c r="B337" s="35"/>
      <c r="C337" s="18"/>
      <c r="D337" s="38"/>
      <c r="E337" s="38"/>
      <c r="F337" s="38"/>
      <c r="G337" s="38"/>
      <c r="H337" s="38"/>
      <c r="I337" s="38"/>
      <c r="J337" s="38"/>
      <c r="K337" s="18"/>
      <c r="L337" s="39"/>
      <c r="M337" s="39"/>
      <c r="N337" s="18"/>
      <c r="O337" s="21"/>
      <c r="P337" s="18"/>
      <c r="Q337" s="18"/>
      <c r="R337" s="22"/>
      <c r="S337" s="22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40"/>
      <c r="AQ337" s="40"/>
      <c r="AR337" s="18"/>
      <c r="AS337" s="19"/>
      <c r="AT337" s="18"/>
      <c r="AU337" s="18"/>
      <c r="AV337" s="18"/>
    </row>
    <row r="338" spans="1:48" x14ac:dyDescent="0.2">
      <c r="A338" s="20" t="s">
        <v>21</v>
      </c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18"/>
      <c r="O338" s="21"/>
      <c r="P338" s="18"/>
      <c r="Q338" s="18"/>
      <c r="R338" s="22"/>
      <c r="S338" s="22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23"/>
      <c r="AQ338" s="23"/>
      <c r="AR338" s="18"/>
      <c r="AS338" s="19"/>
      <c r="AT338" s="18"/>
      <c r="AU338" s="18"/>
      <c r="AV338" s="18"/>
    </row>
    <row r="339" spans="1:48" ht="5.25" customHeight="1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</row>
    <row r="340" spans="1:48" x14ac:dyDescent="0.2">
      <c r="A340" s="31"/>
      <c r="B340" s="31"/>
      <c r="C340" s="18"/>
      <c r="D340" s="32"/>
      <c r="E340" s="32"/>
      <c r="F340" s="32"/>
      <c r="G340" s="32"/>
      <c r="H340" s="32"/>
      <c r="I340" s="32"/>
      <c r="J340" s="32"/>
      <c r="K340" s="18"/>
      <c r="L340" s="33"/>
      <c r="M340" s="33"/>
      <c r="N340" s="18"/>
      <c r="O340" s="21"/>
      <c r="P340" s="18"/>
      <c r="Q340" s="18"/>
      <c r="R340" s="22"/>
      <c r="S340" s="22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23"/>
      <c r="AQ340" s="23"/>
      <c r="AR340" s="18"/>
      <c r="AS340" s="19"/>
      <c r="AT340" s="18"/>
      <c r="AU340" s="18"/>
      <c r="AV340" s="18"/>
    </row>
    <row r="341" spans="1:48" ht="3.75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</row>
    <row r="342" spans="1:48" x14ac:dyDescent="0.2">
      <c r="A342" s="31"/>
      <c r="B342" s="31"/>
      <c r="C342" s="18"/>
      <c r="D342" s="32"/>
      <c r="E342" s="32"/>
      <c r="F342" s="32"/>
      <c r="G342" s="32"/>
      <c r="H342" s="32"/>
      <c r="I342" s="32"/>
      <c r="J342" s="32"/>
      <c r="K342" s="18"/>
      <c r="L342" s="33"/>
      <c r="M342" s="33"/>
      <c r="N342" s="18"/>
      <c r="O342" s="21"/>
      <c r="P342" s="18"/>
      <c r="Q342" s="18"/>
      <c r="R342" s="22"/>
      <c r="S342" s="22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23"/>
      <c r="AQ342" s="23"/>
      <c r="AR342" s="18"/>
      <c r="AS342" s="19"/>
      <c r="AT342" s="18"/>
      <c r="AU342" s="18"/>
      <c r="AV342" s="18"/>
    </row>
    <row r="343" spans="1:48" ht="4.5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</row>
    <row r="344" spans="1:48" x14ac:dyDescent="0.2">
      <c r="A344" s="31"/>
      <c r="B344" s="31"/>
      <c r="C344" s="18"/>
      <c r="D344" s="32"/>
      <c r="E344" s="32"/>
      <c r="F344" s="32"/>
      <c r="G344" s="32"/>
      <c r="H344" s="32"/>
      <c r="I344" s="32"/>
      <c r="J344" s="32"/>
      <c r="K344" s="18"/>
      <c r="L344" s="33"/>
      <c r="M344" s="33"/>
      <c r="N344" s="18"/>
      <c r="O344" s="21"/>
      <c r="P344" s="18"/>
      <c r="Q344" s="18"/>
      <c r="R344" s="22"/>
      <c r="S344" s="22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23"/>
      <c r="AQ344" s="23"/>
      <c r="AR344" s="18"/>
      <c r="AS344" s="19"/>
      <c r="AT344" s="18"/>
      <c r="AU344" s="18"/>
      <c r="AV344" s="18"/>
    </row>
    <row r="345" spans="1:48" ht="4.5" customHeight="1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</row>
    <row r="346" spans="1:48" x14ac:dyDescent="0.2">
      <c r="A346" s="31"/>
      <c r="B346" s="31"/>
      <c r="C346" s="18"/>
      <c r="D346" s="32"/>
      <c r="E346" s="32"/>
      <c r="F346" s="32"/>
      <c r="G346" s="32"/>
      <c r="H346" s="32"/>
      <c r="I346" s="32"/>
      <c r="J346" s="32"/>
      <c r="K346" s="18"/>
      <c r="L346" s="33"/>
      <c r="M346" s="33"/>
      <c r="N346" s="18"/>
      <c r="O346" s="21"/>
      <c r="P346" s="18"/>
      <c r="Q346" s="18"/>
      <c r="R346" s="22"/>
      <c r="S346" s="22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23"/>
      <c r="AQ346" s="23"/>
      <c r="AR346" s="18"/>
      <c r="AS346" s="19"/>
      <c r="AT346" s="18"/>
      <c r="AU346" s="18"/>
      <c r="AV346" s="18"/>
    </row>
    <row r="347" spans="1:48" ht="3.75" customHeight="1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</row>
    <row r="348" spans="1:48" x14ac:dyDescent="0.2">
      <c r="A348" s="31"/>
      <c r="B348" s="31"/>
      <c r="C348" s="18"/>
      <c r="D348" s="32"/>
      <c r="E348" s="32"/>
      <c r="F348" s="32"/>
      <c r="G348" s="32"/>
      <c r="H348" s="32"/>
      <c r="I348" s="32"/>
      <c r="J348" s="32"/>
      <c r="K348" s="18"/>
      <c r="L348" s="33"/>
      <c r="M348" s="33"/>
      <c r="N348" s="18"/>
      <c r="O348" s="21"/>
      <c r="P348" s="18"/>
      <c r="Q348" s="18"/>
      <c r="R348" s="22"/>
      <c r="S348" s="22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23"/>
      <c r="AQ348" s="23"/>
      <c r="AR348" s="18"/>
      <c r="AS348" s="19"/>
      <c r="AT348" s="18"/>
      <c r="AU348" s="18"/>
      <c r="AV348" s="18"/>
    </row>
    <row r="349" spans="1:48" ht="3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</row>
    <row r="350" spans="1:48" x14ac:dyDescent="0.2">
      <c r="A350" s="31"/>
      <c r="B350" s="31"/>
      <c r="C350" s="18"/>
      <c r="D350" s="32"/>
      <c r="E350" s="32"/>
      <c r="F350" s="32"/>
      <c r="G350" s="32"/>
      <c r="H350" s="32"/>
      <c r="I350" s="32"/>
      <c r="J350" s="32"/>
      <c r="K350" s="18"/>
      <c r="L350" s="33"/>
      <c r="M350" s="33"/>
      <c r="N350" s="18"/>
      <c r="O350" s="21"/>
      <c r="P350" s="18"/>
      <c r="Q350" s="18"/>
      <c r="R350" s="22"/>
      <c r="S350" s="22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23"/>
      <c r="AQ350" s="23"/>
      <c r="AR350" s="18"/>
      <c r="AS350" s="19"/>
      <c r="AT350" s="18"/>
      <c r="AU350" s="18"/>
      <c r="AV350" s="18"/>
    </row>
    <row r="351" spans="1:48" ht="3.75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</row>
    <row r="352" spans="1:48" x14ac:dyDescent="0.2">
      <c r="A352" s="31"/>
      <c r="B352" s="31"/>
      <c r="C352" s="18"/>
      <c r="D352" s="32"/>
      <c r="E352" s="32"/>
      <c r="F352" s="32"/>
      <c r="G352" s="32"/>
      <c r="H352" s="32"/>
      <c r="I352" s="32"/>
      <c r="J352" s="32"/>
      <c r="K352" s="18"/>
      <c r="L352" s="33"/>
      <c r="M352" s="33"/>
      <c r="N352" s="18"/>
      <c r="O352" s="21"/>
      <c r="P352" s="18"/>
      <c r="Q352" s="18"/>
      <c r="R352" s="22"/>
      <c r="S352" s="22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23"/>
      <c r="AQ352" s="23"/>
      <c r="AR352" s="18"/>
      <c r="AS352" s="19"/>
      <c r="AT352" s="18"/>
      <c r="AU352" s="18"/>
      <c r="AV352" s="18"/>
    </row>
    <row r="353" spans="1:48" ht="3" customHeight="1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</row>
    <row r="354" spans="1:48" x14ac:dyDescent="0.2">
      <c r="A354" s="31"/>
      <c r="B354" s="31"/>
      <c r="C354" s="18"/>
      <c r="D354" s="32"/>
      <c r="E354" s="32"/>
      <c r="F354" s="32"/>
      <c r="G354" s="32"/>
      <c r="H354" s="32"/>
      <c r="I354" s="32"/>
      <c r="J354" s="32"/>
      <c r="K354" s="18"/>
      <c r="L354" s="33"/>
      <c r="M354" s="33"/>
      <c r="N354" s="18"/>
      <c r="O354" s="21"/>
      <c r="P354" s="18"/>
      <c r="Q354" s="18"/>
      <c r="R354" s="22"/>
      <c r="S354" s="22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23"/>
      <c r="AQ354" s="23"/>
      <c r="AR354" s="18"/>
      <c r="AS354" s="19"/>
      <c r="AT354" s="18"/>
      <c r="AU354" s="18"/>
      <c r="AV354" s="18"/>
    </row>
    <row r="355" spans="1:48" ht="4.5" customHeight="1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</row>
    <row r="356" spans="1:48" x14ac:dyDescent="0.2">
      <c r="A356" s="31"/>
      <c r="B356" s="31"/>
      <c r="C356" s="18"/>
      <c r="D356" s="32"/>
      <c r="E356" s="32"/>
      <c r="F356" s="32"/>
      <c r="G356" s="32"/>
      <c r="H356" s="32"/>
      <c r="I356" s="32"/>
      <c r="J356" s="32"/>
      <c r="K356" s="18"/>
      <c r="L356" s="33"/>
      <c r="M356" s="33"/>
      <c r="N356" s="18"/>
      <c r="O356" s="21"/>
      <c r="P356" s="18"/>
      <c r="Q356" s="18"/>
      <c r="R356" s="22"/>
      <c r="S356" s="22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23"/>
      <c r="AQ356" s="23"/>
      <c r="AR356" s="18"/>
      <c r="AS356" s="19"/>
      <c r="AT356" s="18"/>
      <c r="AU356" s="18"/>
      <c r="AV356" s="18"/>
    </row>
    <row r="357" spans="1:48" ht="4.5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9"/>
      <c r="AT357" s="18"/>
      <c r="AU357" s="18"/>
      <c r="AV357" s="18"/>
    </row>
    <row r="358" spans="1:48" x14ac:dyDescent="0.2">
      <c r="A358" s="31"/>
      <c r="B358" s="31"/>
      <c r="C358" s="18"/>
      <c r="D358" s="32"/>
      <c r="E358" s="32"/>
      <c r="F358" s="32"/>
      <c r="G358" s="32"/>
      <c r="H358" s="32"/>
      <c r="I358" s="32"/>
      <c r="J358" s="32"/>
      <c r="K358" s="18"/>
      <c r="L358" s="33"/>
      <c r="M358" s="33"/>
      <c r="N358" s="18"/>
      <c r="O358" s="21"/>
      <c r="P358" s="18"/>
      <c r="Q358" s="18"/>
      <c r="R358" s="22"/>
      <c r="S358" s="22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23"/>
      <c r="AQ358" s="23"/>
      <c r="AR358" s="18"/>
      <c r="AS358" s="19"/>
      <c r="AT358" s="18"/>
      <c r="AU358" s="18"/>
      <c r="AV358" s="18"/>
    </row>
    <row r="359" spans="1:48" ht="3" customHeight="1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</row>
    <row r="360" spans="1:48" x14ac:dyDescent="0.2">
      <c r="A360" s="31"/>
      <c r="B360" s="31"/>
      <c r="C360" s="18"/>
      <c r="D360" s="32"/>
      <c r="E360" s="32"/>
      <c r="F360" s="32"/>
      <c r="G360" s="32"/>
      <c r="H360" s="32"/>
      <c r="I360" s="32"/>
      <c r="J360" s="32"/>
      <c r="K360" s="18"/>
      <c r="L360" s="33"/>
      <c r="M360" s="33"/>
      <c r="N360" s="18"/>
      <c r="O360" s="21"/>
      <c r="P360" s="18"/>
      <c r="Q360" s="18"/>
      <c r="R360" s="22"/>
      <c r="S360" s="22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23"/>
      <c r="AQ360" s="23"/>
      <c r="AR360" s="18"/>
      <c r="AS360" s="19"/>
      <c r="AT360" s="18"/>
      <c r="AU360" s="18"/>
      <c r="AV360" s="18"/>
    </row>
    <row r="361" spans="1:48" ht="3" customHeight="1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</row>
    <row r="362" spans="1:48" x14ac:dyDescent="0.2">
      <c r="A362" s="31"/>
      <c r="B362" s="31"/>
      <c r="C362" s="18"/>
      <c r="D362" s="32"/>
      <c r="E362" s="32"/>
      <c r="F362" s="32"/>
      <c r="G362" s="32"/>
      <c r="H362" s="32"/>
      <c r="I362" s="32"/>
      <c r="J362" s="32"/>
      <c r="K362" s="18"/>
      <c r="L362" s="33"/>
      <c r="M362" s="33"/>
      <c r="N362" s="18"/>
      <c r="O362" s="21"/>
      <c r="P362" s="18"/>
      <c r="Q362" s="18"/>
      <c r="R362" s="22"/>
      <c r="S362" s="22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23"/>
      <c r="AQ362" s="23"/>
      <c r="AR362" s="18"/>
      <c r="AS362" s="19"/>
      <c r="AT362" s="18"/>
      <c r="AU362" s="18"/>
      <c r="AV362" s="18"/>
    </row>
    <row r="363" spans="1:48" ht="3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</row>
    <row r="364" spans="1:48" x14ac:dyDescent="0.2">
      <c r="A364" s="31"/>
      <c r="B364" s="31"/>
      <c r="C364" s="18"/>
      <c r="D364" s="32"/>
      <c r="E364" s="32"/>
      <c r="F364" s="32"/>
      <c r="G364" s="32"/>
      <c r="H364" s="32"/>
      <c r="I364" s="32"/>
      <c r="J364" s="32"/>
      <c r="K364" s="18"/>
      <c r="L364" s="33"/>
      <c r="M364" s="33"/>
      <c r="N364" s="18"/>
      <c r="O364" s="21"/>
      <c r="P364" s="18"/>
      <c r="Q364" s="18"/>
      <c r="R364" s="22"/>
      <c r="S364" s="22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23"/>
      <c r="AQ364" s="23"/>
      <c r="AR364" s="18"/>
      <c r="AS364" s="19"/>
      <c r="AT364" s="18"/>
      <c r="AU364" s="18"/>
      <c r="AV364" s="18"/>
    </row>
    <row r="365" spans="1:48" ht="3" customHeight="1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  <c r="AR365" s="18"/>
      <c r="AS365" s="18"/>
      <c r="AT365" s="18"/>
      <c r="AU365" s="18"/>
      <c r="AV365" s="18"/>
    </row>
    <row r="366" spans="1:48" x14ac:dyDescent="0.2">
      <c r="A366" s="31"/>
      <c r="B366" s="31"/>
      <c r="C366" s="18"/>
      <c r="D366" s="32"/>
      <c r="E366" s="32"/>
      <c r="F366" s="32"/>
      <c r="G366" s="32"/>
      <c r="H366" s="32"/>
      <c r="I366" s="32"/>
      <c r="J366" s="32"/>
      <c r="K366" s="18"/>
      <c r="L366" s="33"/>
      <c r="M366" s="33"/>
      <c r="N366" s="18"/>
      <c r="O366" s="21"/>
      <c r="P366" s="18"/>
      <c r="Q366" s="18"/>
      <c r="R366" s="22"/>
      <c r="S366" s="22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23"/>
      <c r="AQ366" s="23"/>
      <c r="AR366" s="18"/>
      <c r="AS366" s="19"/>
      <c r="AT366" s="18"/>
      <c r="AU366" s="18"/>
      <c r="AV366" s="18"/>
    </row>
    <row r="367" spans="1:48" ht="3" customHeight="1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</row>
    <row r="368" spans="1:48" x14ac:dyDescent="0.2">
      <c r="A368" s="31"/>
      <c r="B368" s="31"/>
      <c r="C368" s="18"/>
      <c r="D368" s="32"/>
      <c r="E368" s="32"/>
      <c r="F368" s="32"/>
      <c r="G368" s="32"/>
      <c r="H368" s="32"/>
      <c r="I368" s="32"/>
      <c r="J368" s="32"/>
      <c r="K368" s="18"/>
      <c r="L368" s="33"/>
      <c r="M368" s="33"/>
      <c r="N368" s="18"/>
      <c r="O368" s="21"/>
      <c r="P368" s="18"/>
      <c r="Q368" s="18"/>
      <c r="R368" s="22"/>
      <c r="S368" s="22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23"/>
      <c r="AQ368" s="23"/>
      <c r="AR368" s="18"/>
      <c r="AS368" s="19"/>
      <c r="AT368" s="18"/>
      <c r="AU368" s="18"/>
      <c r="AV368" s="18"/>
    </row>
    <row r="369" spans="1:48" ht="3.75" customHeight="1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8"/>
      <c r="AS369" s="18"/>
      <c r="AT369" s="18"/>
      <c r="AU369" s="18"/>
      <c r="AV369" s="18"/>
    </row>
    <row r="370" spans="1:48" x14ac:dyDescent="0.2">
      <c r="A370" s="31"/>
      <c r="B370" s="31"/>
      <c r="C370" s="18"/>
      <c r="D370" s="32"/>
      <c r="E370" s="32"/>
      <c r="F370" s="32"/>
      <c r="G370" s="32"/>
      <c r="H370" s="32"/>
      <c r="I370" s="32"/>
      <c r="J370" s="32"/>
      <c r="K370" s="18"/>
      <c r="L370" s="33"/>
      <c r="M370" s="33"/>
      <c r="N370" s="18"/>
      <c r="O370" s="21"/>
      <c r="P370" s="18"/>
      <c r="Q370" s="18"/>
      <c r="R370" s="22"/>
      <c r="S370" s="22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23"/>
      <c r="AQ370" s="23"/>
      <c r="AR370" s="18"/>
      <c r="AS370" s="19"/>
      <c r="AT370" s="18"/>
      <c r="AU370" s="18"/>
      <c r="AV370" s="18"/>
    </row>
    <row r="371" spans="1:48" ht="3" customHeight="1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8"/>
      <c r="AS371" s="18"/>
      <c r="AT371" s="18"/>
      <c r="AU371" s="18"/>
      <c r="AV371" s="18"/>
    </row>
    <row r="372" spans="1:48" x14ac:dyDescent="0.2">
      <c r="A372" s="31"/>
      <c r="B372" s="31"/>
      <c r="C372" s="18"/>
      <c r="D372" s="32"/>
      <c r="E372" s="32"/>
      <c r="F372" s="32"/>
      <c r="G372" s="32"/>
      <c r="H372" s="32"/>
      <c r="I372" s="32"/>
      <c r="J372" s="32"/>
      <c r="K372" s="18"/>
      <c r="L372" s="33"/>
      <c r="M372" s="33"/>
      <c r="N372" s="18"/>
      <c r="O372" s="21"/>
      <c r="P372" s="18"/>
      <c r="Q372" s="18"/>
      <c r="R372" s="22"/>
      <c r="S372" s="22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23"/>
      <c r="AQ372" s="23"/>
      <c r="AR372" s="18"/>
      <c r="AS372" s="19"/>
      <c r="AT372" s="18"/>
      <c r="AU372" s="18"/>
      <c r="AV372" s="18"/>
    </row>
    <row r="373" spans="1:48" ht="3.75" customHeight="1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</row>
    <row r="374" spans="1:48" x14ac:dyDescent="0.2">
      <c r="A374" s="31"/>
      <c r="B374" s="31"/>
      <c r="C374" s="18"/>
      <c r="D374" s="32"/>
      <c r="E374" s="32"/>
      <c r="F374" s="32"/>
      <c r="G374" s="32"/>
      <c r="H374" s="32"/>
      <c r="I374" s="32"/>
      <c r="J374" s="32"/>
      <c r="K374" s="18"/>
      <c r="L374" s="33"/>
      <c r="M374" s="33"/>
      <c r="N374" s="18"/>
      <c r="O374" s="21"/>
      <c r="P374" s="18"/>
      <c r="Q374" s="18"/>
      <c r="R374" s="22"/>
      <c r="S374" s="22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23"/>
      <c r="AQ374" s="23"/>
      <c r="AR374" s="18"/>
      <c r="AS374" s="19"/>
      <c r="AT374" s="18"/>
      <c r="AU374" s="18"/>
      <c r="AV374" s="18"/>
    </row>
    <row r="375" spans="1:48" ht="2.25" customHeight="1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</row>
    <row r="376" spans="1:48" x14ac:dyDescent="0.2">
      <c r="A376" s="31"/>
      <c r="B376" s="31"/>
      <c r="C376" s="18"/>
      <c r="D376" s="32"/>
      <c r="E376" s="32"/>
      <c r="F376" s="32"/>
      <c r="G376" s="32"/>
      <c r="H376" s="32"/>
      <c r="I376" s="32"/>
      <c r="J376" s="32"/>
      <c r="K376" s="18"/>
      <c r="L376" s="33"/>
      <c r="M376" s="33"/>
      <c r="N376" s="18"/>
      <c r="O376" s="21"/>
      <c r="P376" s="18"/>
      <c r="Q376" s="18"/>
      <c r="R376" s="22"/>
      <c r="S376" s="22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23"/>
      <c r="AQ376" s="23"/>
      <c r="AR376" s="18"/>
      <c r="AS376" s="19"/>
      <c r="AT376" s="18"/>
      <c r="AU376" s="18"/>
      <c r="AV376" s="18"/>
    </row>
    <row r="377" spans="1:48" ht="3" customHeight="1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</row>
    <row r="378" spans="1:48" x14ac:dyDescent="0.2">
      <c r="A378" s="31"/>
      <c r="B378" s="31"/>
      <c r="C378" s="18"/>
      <c r="D378" s="32"/>
      <c r="E378" s="32"/>
      <c r="F378" s="32"/>
      <c r="G378" s="32"/>
      <c r="H378" s="32"/>
      <c r="I378" s="32"/>
      <c r="J378" s="32"/>
      <c r="K378" s="18"/>
      <c r="L378" s="33"/>
      <c r="M378" s="33"/>
      <c r="N378" s="18"/>
      <c r="O378" s="21"/>
      <c r="P378" s="18"/>
      <c r="Q378" s="18"/>
      <c r="R378" s="22"/>
      <c r="S378" s="22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23"/>
      <c r="AQ378" s="23"/>
      <c r="AR378" s="18"/>
      <c r="AS378" s="19"/>
      <c r="AT378" s="18"/>
      <c r="AU378" s="18"/>
      <c r="AV378" s="18"/>
    </row>
    <row r="379" spans="1:48" ht="3" customHeight="1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</row>
    <row r="380" spans="1:48" x14ac:dyDescent="0.2">
      <c r="A380" s="31"/>
      <c r="B380" s="31"/>
      <c r="C380" s="18"/>
      <c r="D380" s="32"/>
      <c r="E380" s="32"/>
      <c r="F380" s="32"/>
      <c r="G380" s="32"/>
      <c r="H380" s="32"/>
      <c r="I380" s="32"/>
      <c r="J380" s="32"/>
      <c r="K380" s="18"/>
      <c r="L380" s="33"/>
      <c r="M380" s="33"/>
      <c r="N380" s="18"/>
      <c r="O380" s="21"/>
      <c r="P380" s="18"/>
      <c r="Q380" s="18"/>
      <c r="R380" s="22"/>
      <c r="S380" s="22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23"/>
      <c r="AQ380" s="23"/>
      <c r="AR380" s="18"/>
      <c r="AS380" s="19"/>
      <c r="AT380" s="18"/>
      <c r="AU380" s="18"/>
      <c r="AV380" s="18"/>
    </row>
    <row r="381" spans="1:48" ht="4.5" customHeight="1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</row>
    <row r="382" spans="1:48" x14ac:dyDescent="0.2">
      <c r="A382" s="34"/>
      <c r="B382" s="34"/>
      <c r="C382" s="35"/>
      <c r="D382" s="34"/>
      <c r="E382" s="34"/>
      <c r="F382" s="34"/>
      <c r="G382" s="34"/>
      <c r="H382" s="34"/>
      <c r="I382" s="34"/>
      <c r="J382" s="34"/>
      <c r="K382" s="35"/>
      <c r="L382" s="34"/>
      <c r="M382" s="34"/>
      <c r="N382" s="35"/>
      <c r="O382" s="36"/>
      <c r="P382" s="18"/>
      <c r="Q382" s="18"/>
      <c r="R382" s="37"/>
      <c r="S382" s="37"/>
      <c r="T382" s="18"/>
      <c r="U382" s="37"/>
      <c r="V382" s="37"/>
      <c r="W382" s="18"/>
      <c r="X382" s="37"/>
      <c r="Y382" s="37"/>
      <c r="Z382" s="18"/>
      <c r="AA382" s="37"/>
      <c r="AB382" s="37"/>
      <c r="AC382" s="18"/>
      <c r="AD382" s="37"/>
      <c r="AE382" s="37"/>
      <c r="AF382" s="18"/>
      <c r="AG382" s="37"/>
      <c r="AH382" s="37"/>
      <c r="AI382" s="18"/>
      <c r="AJ382" s="37"/>
      <c r="AK382" s="37"/>
      <c r="AL382" s="18"/>
      <c r="AM382" s="37"/>
      <c r="AN382" s="37"/>
      <c r="AO382" s="18"/>
      <c r="AP382" s="32"/>
      <c r="AQ382" s="32"/>
      <c r="AR382" s="18"/>
      <c r="AS382" s="19"/>
      <c r="AT382" s="18"/>
      <c r="AU382" s="18"/>
      <c r="AV382" s="18"/>
    </row>
    <row r="383" spans="1:48" ht="5.25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9"/>
      <c r="AT383" s="18"/>
      <c r="AU383" s="18"/>
      <c r="AV383" s="18"/>
    </row>
    <row r="384" spans="1:48" x14ac:dyDescent="0.2">
      <c r="A384" s="34"/>
      <c r="B384" s="34"/>
      <c r="C384" s="35"/>
      <c r="D384" s="34"/>
      <c r="E384" s="34"/>
      <c r="F384" s="34"/>
      <c r="G384" s="34"/>
      <c r="H384" s="34"/>
      <c r="I384" s="34"/>
      <c r="J384" s="34"/>
      <c r="K384" s="35"/>
      <c r="L384" s="34"/>
      <c r="M384" s="34"/>
      <c r="N384" s="35"/>
      <c r="O384" s="36"/>
      <c r="P384" s="18"/>
      <c r="Q384" s="18"/>
      <c r="R384" s="37"/>
      <c r="S384" s="37"/>
      <c r="T384" s="18"/>
      <c r="U384" s="37"/>
      <c r="V384" s="37"/>
      <c r="W384" s="18"/>
      <c r="X384" s="37"/>
      <c r="Y384" s="37"/>
      <c r="Z384" s="18"/>
      <c r="AA384" s="37"/>
      <c r="AB384" s="37"/>
      <c r="AC384" s="18"/>
      <c r="AD384" s="37"/>
      <c r="AE384" s="37"/>
      <c r="AF384" s="18"/>
      <c r="AG384" s="37"/>
      <c r="AH384" s="37"/>
      <c r="AI384" s="18"/>
      <c r="AJ384" s="37"/>
      <c r="AK384" s="37"/>
      <c r="AL384" s="18"/>
      <c r="AM384" s="37"/>
      <c r="AN384" s="37"/>
      <c r="AO384" s="18"/>
      <c r="AP384" s="32"/>
      <c r="AQ384" s="32"/>
      <c r="AR384" s="18"/>
      <c r="AS384" s="19"/>
      <c r="AT384" s="18"/>
      <c r="AU384" s="18"/>
      <c r="AV384" s="18"/>
    </row>
    <row r="385" spans="1:48" ht="4.5" customHeight="1" x14ac:dyDescent="0.2">
      <c r="A385" s="37"/>
      <c r="B385" s="37"/>
      <c r="C385" s="35"/>
      <c r="D385" s="37"/>
      <c r="E385" s="37"/>
      <c r="F385" s="37"/>
      <c r="G385" s="37"/>
      <c r="H385" s="37"/>
      <c r="I385" s="37"/>
      <c r="J385" s="37"/>
      <c r="K385" s="35"/>
      <c r="L385" s="37"/>
      <c r="M385" s="37"/>
      <c r="N385" s="35"/>
      <c r="O385" s="36"/>
      <c r="P385" s="18"/>
      <c r="Q385" s="18"/>
      <c r="R385" s="37"/>
      <c r="S385" s="37"/>
      <c r="T385" s="18"/>
      <c r="U385" s="37"/>
      <c r="V385" s="37"/>
      <c r="W385" s="18"/>
      <c r="X385" s="37"/>
      <c r="Y385" s="37"/>
      <c r="Z385" s="18"/>
      <c r="AA385" s="37"/>
      <c r="AB385" s="37"/>
      <c r="AC385" s="18"/>
      <c r="AD385" s="37"/>
      <c r="AE385" s="37"/>
      <c r="AF385" s="18"/>
      <c r="AG385" s="37"/>
      <c r="AH385" s="37"/>
      <c r="AI385" s="18"/>
      <c r="AJ385" s="37"/>
      <c r="AK385" s="37"/>
      <c r="AL385" s="18"/>
      <c r="AM385" s="37"/>
      <c r="AN385" s="37"/>
      <c r="AO385" s="18"/>
      <c r="AP385" s="38"/>
      <c r="AQ385" s="38"/>
      <c r="AR385" s="18"/>
      <c r="AS385" s="19"/>
      <c r="AT385" s="18"/>
      <c r="AU385" s="18"/>
      <c r="AV385" s="18"/>
    </row>
    <row r="386" spans="1:48" x14ac:dyDescent="0.2">
      <c r="A386" s="31"/>
      <c r="B386" s="31"/>
      <c r="C386" s="18"/>
      <c r="D386" s="32"/>
      <c r="E386" s="32"/>
      <c r="F386" s="32"/>
      <c r="G386" s="32"/>
      <c r="H386" s="32"/>
      <c r="I386" s="32"/>
      <c r="J386" s="32"/>
      <c r="K386" s="18"/>
      <c r="L386" s="33"/>
      <c r="M386" s="33"/>
      <c r="N386" s="18"/>
      <c r="O386" s="21"/>
      <c r="P386" s="18"/>
      <c r="Q386" s="18"/>
      <c r="R386" s="22"/>
      <c r="S386" s="22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23"/>
      <c r="AQ386" s="23"/>
      <c r="AR386" s="18"/>
      <c r="AS386" s="19"/>
      <c r="AT386" s="18"/>
      <c r="AU386" s="18"/>
      <c r="AV386" s="18"/>
    </row>
    <row r="387" spans="1:48" ht="3.75" customHeight="1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</row>
    <row r="388" spans="1:48" x14ac:dyDescent="0.2">
      <c r="A388" s="31"/>
      <c r="B388" s="31"/>
      <c r="C388" s="18"/>
      <c r="D388" s="32"/>
      <c r="E388" s="32"/>
      <c r="F388" s="32"/>
      <c r="G388" s="32"/>
      <c r="H388" s="32"/>
      <c r="I388" s="32"/>
      <c r="J388" s="32"/>
      <c r="K388" s="18"/>
      <c r="L388" s="33"/>
      <c r="M388" s="33"/>
      <c r="N388" s="18"/>
      <c r="O388" s="21"/>
      <c r="P388" s="18"/>
      <c r="Q388" s="18"/>
      <c r="R388" s="22"/>
      <c r="S388" s="22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23"/>
      <c r="AQ388" s="23"/>
      <c r="AR388" s="18"/>
      <c r="AS388" s="19"/>
      <c r="AT388" s="18"/>
      <c r="AU388" s="18"/>
      <c r="AV388" s="18"/>
    </row>
    <row r="389" spans="1:48" ht="3" customHeight="1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</row>
    <row r="390" spans="1:48" x14ac:dyDescent="0.2">
      <c r="A390" s="31"/>
      <c r="B390" s="31"/>
      <c r="C390" s="18"/>
      <c r="D390" s="32"/>
      <c r="E390" s="32"/>
      <c r="F390" s="32"/>
      <c r="G390" s="32"/>
      <c r="H390" s="32"/>
      <c r="I390" s="32"/>
      <c r="J390" s="32"/>
      <c r="K390" s="18"/>
      <c r="L390" s="33"/>
      <c r="M390" s="33"/>
      <c r="N390" s="18"/>
      <c r="O390" s="21"/>
      <c r="P390" s="18"/>
      <c r="Q390" s="18"/>
      <c r="R390" s="22"/>
      <c r="S390" s="22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23"/>
      <c r="AQ390" s="23"/>
      <c r="AR390" s="18"/>
      <c r="AS390" s="19"/>
      <c r="AT390" s="18"/>
      <c r="AU390" s="18"/>
      <c r="AV390" s="18"/>
    </row>
    <row r="391" spans="1:48" ht="3" customHeight="1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</row>
    <row r="392" spans="1:48" x14ac:dyDescent="0.2">
      <c r="A392" s="31"/>
      <c r="B392" s="31"/>
      <c r="C392" s="18"/>
      <c r="D392" s="32"/>
      <c r="E392" s="32"/>
      <c r="F392" s="32"/>
      <c r="G392" s="32"/>
      <c r="H392" s="32"/>
      <c r="I392" s="32"/>
      <c r="J392" s="32"/>
      <c r="K392" s="18"/>
      <c r="L392" s="33"/>
      <c r="M392" s="33"/>
      <c r="N392" s="18"/>
      <c r="O392" s="21"/>
      <c r="P392" s="18"/>
      <c r="Q392" s="18"/>
      <c r="R392" s="22"/>
      <c r="S392" s="22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23"/>
      <c r="AQ392" s="23"/>
      <c r="AR392" s="18"/>
      <c r="AS392" s="19"/>
      <c r="AT392" s="18"/>
      <c r="AU392" s="18"/>
      <c r="AV392" s="18"/>
    </row>
    <row r="393" spans="1:48" ht="3.75" customHeight="1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</row>
    <row r="394" spans="1:48" x14ac:dyDescent="0.2">
      <c r="A394" s="31"/>
      <c r="B394" s="31"/>
      <c r="C394" s="18"/>
      <c r="D394" s="32"/>
      <c r="E394" s="32"/>
      <c r="F394" s="32"/>
      <c r="G394" s="32"/>
      <c r="H394" s="32"/>
      <c r="I394" s="32"/>
      <c r="J394" s="32"/>
      <c r="K394" s="18"/>
      <c r="L394" s="33"/>
      <c r="M394" s="33"/>
      <c r="N394" s="18"/>
      <c r="O394" s="21"/>
      <c r="P394" s="18"/>
      <c r="Q394" s="18"/>
      <c r="R394" s="22"/>
      <c r="S394" s="22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23"/>
      <c r="AQ394" s="23"/>
      <c r="AR394" s="18"/>
      <c r="AS394" s="19"/>
      <c r="AT394" s="18"/>
      <c r="AU394" s="18"/>
      <c r="AV394" s="18"/>
    </row>
    <row r="395" spans="1:48" ht="3" customHeight="1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</row>
    <row r="396" spans="1:48" x14ac:dyDescent="0.2">
      <c r="A396" s="31"/>
      <c r="B396" s="31"/>
      <c r="C396" s="18"/>
      <c r="D396" s="32"/>
      <c r="E396" s="32"/>
      <c r="F396" s="32"/>
      <c r="G396" s="32"/>
      <c r="H396" s="32"/>
      <c r="I396" s="32"/>
      <c r="J396" s="32"/>
      <c r="K396" s="18"/>
      <c r="L396" s="33"/>
      <c r="M396" s="33"/>
      <c r="N396" s="18"/>
      <c r="O396" s="21"/>
      <c r="P396" s="18"/>
      <c r="Q396" s="18"/>
      <c r="R396" s="22"/>
      <c r="S396" s="22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23"/>
      <c r="AQ396" s="23"/>
      <c r="AR396" s="18"/>
      <c r="AS396" s="19"/>
      <c r="AT396" s="18"/>
      <c r="AU396" s="18"/>
      <c r="AV396" s="18"/>
    </row>
    <row r="397" spans="1:48" ht="3.75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</row>
    <row r="398" spans="1:48" x14ac:dyDescent="0.2">
      <c r="A398" s="31"/>
      <c r="B398" s="31"/>
      <c r="C398" s="18"/>
      <c r="D398" s="32"/>
      <c r="E398" s="32"/>
      <c r="F398" s="32"/>
      <c r="G398" s="32"/>
      <c r="H398" s="32"/>
      <c r="I398" s="32"/>
      <c r="J398" s="32"/>
      <c r="K398" s="18"/>
      <c r="L398" s="33"/>
      <c r="M398" s="33"/>
      <c r="N398" s="18"/>
      <c r="O398" s="21"/>
      <c r="P398" s="18"/>
      <c r="Q398" s="18"/>
      <c r="R398" s="22"/>
      <c r="S398" s="22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23"/>
      <c r="AQ398" s="23"/>
      <c r="AR398" s="18"/>
      <c r="AS398" s="19"/>
      <c r="AT398" s="18"/>
      <c r="AU398" s="18"/>
      <c r="AV398" s="18"/>
    </row>
    <row r="399" spans="1:48" ht="4.5" customHeight="1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</row>
    <row r="400" spans="1:48" x14ac:dyDescent="0.2">
      <c r="A400" s="31"/>
      <c r="B400" s="31"/>
      <c r="C400" s="18"/>
      <c r="D400" s="32"/>
      <c r="E400" s="32"/>
      <c r="F400" s="32"/>
      <c r="G400" s="32"/>
      <c r="H400" s="32"/>
      <c r="I400" s="32"/>
      <c r="J400" s="32"/>
      <c r="K400" s="18"/>
      <c r="L400" s="33"/>
      <c r="M400" s="33"/>
      <c r="N400" s="18"/>
      <c r="O400" s="21"/>
      <c r="P400" s="18"/>
      <c r="Q400" s="18"/>
      <c r="R400" s="22"/>
      <c r="S400" s="22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23"/>
      <c r="AQ400" s="23"/>
      <c r="AR400" s="18"/>
      <c r="AS400" s="19"/>
      <c r="AT400" s="18"/>
      <c r="AU400" s="18"/>
      <c r="AV400" s="18"/>
    </row>
    <row r="401" spans="1:48" ht="5.25" customHeight="1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9"/>
      <c r="AT401" s="18"/>
      <c r="AU401" s="18"/>
      <c r="AV401" s="18"/>
    </row>
    <row r="402" spans="1:48" x14ac:dyDescent="0.2">
      <c r="A402" s="34"/>
      <c r="B402" s="34"/>
      <c r="C402" s="35"/>
      <c r="D402" s="34"/>
      <c r="E402" s="34"/>
      <c r="F402" s="34"/>
      <c r="G402" s="34"/>
      <c r="H402" s="34"/>
      <c r="I402" s="34"/>
      <c r="J402" s="34"/>
      <c r="K402" s="35"/>
      <c r="L402" s="34"/>
      <c r="M402" s="34"/>
      <c r="N402" s="35"/>
      <c r="O402" s="36"/>
      <c r="P402" s="18"/>
      <c r="Q402" s="18"/>
      <c r="R402" s="37"/>
      <c r="S402" s="37"/>
      <c r="T402" s="18"/>
      <c r="U402" s="37"/>
      <c r="V402" s="37"/>
      <c r="W402" s="18"/>
      <c r="X402" s="37"/>
      <c r="Y402" s="37"/>
      <c r="Z402" s="18"/>
      <c r="AA402" s="37"/>
      <c r="AB402" s="37"/>
      <c r="AC402" s="18"/>
      <c r="AD402" s="37"/>
      <c r="AE402" s="37"/>
      <c r="AF402" s="18"/>
      <c r="AG402" s="37"/>
      <c r="AH402" s="37"/>
      <c r="AI402" s="18"/>
      <c r="AJ402" s="37"/>
      <c r="AK402" s="37"/>
      <c r="AL402" s="18"/>
      <c r="AM402" s="37"/>
      <c r="AN402" s="37"/>
      <c r="AO402" s="18"/>
      <c r="AP402" s="32"/>
      <c r="AQ402" s="32"/>
      <c r="AR402" s="18"/>
      <c r="AS402" s="19"/>
      <c r="AT402" s="18"/>
      <c r="AU402" s="18"/>
      <c r="AV402" s="18"/>
    </row>
    <row r="403" spans="1:48" ht="3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</row>
    <row r="404" spans="1:48" x14ac:dyDescent="0.2">
      <c r="A404" s="31"/>
      <c r="B404" s="31"/>
      <c r="C404" s="18"/>
      <c r="D404" s="32"/>
      <c r="E404" s="32"/>
      <c r="F404" s="32"/>
      <c r="G404" s="32"/>
      <c r="H404" s="32"/>
      <c r="I404" s="32"/>
      <c r="J404" s="32"/>
      <c r="K404" s="18"/>
      <c r="L404" s="33"/>
      <c r="M404" s="33"/>
      <c r="N404" s="18"/>
      <c r="O404" s="21"/>
      <c r="P404" s="18"/>
      <c r="Q404" s="18"/>
      <c r="R404" s="22"/>
      <c r="S404" s="22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23"/>
      <c r="AQ404" s="23"/>
      <c r="AR404" s="18"/>
      <c r="AS404" s="19"/>
      <c r="AT404" s="18"/>
      <c r="AU404" s="18"/>
      <c r="AV404" s="18"/>
    </row>
    <row r="405" spans="1:48" ht="3.75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</row>
    <row r="406" spans="1:48" x14ac:dyDescent="0.2">
      <c r="A406" s="31"/>
      <c r="B406" s="31"/>
      <c r="C406" s="18"/>
      <c r="D406" s="32"/>
      <c r="E406" s="32"/>
      <c r="F406" s="32"/>
      <c r="G406" s="32"/>
      <c r="H406" s="32"/>
      <c r="I406" s="32"/>
      <c r="J406" s="32"/>
      <c r="K406" s="18"/>
      <c r="L406" s="33"/>
      <c r="M406" s="33"/>
      <c r="N406" s="18"/>
      <c r="O406" s="21"/>
      <c r="P406" s="18"/>
      <c r="Q406" s="18"/>
      <c r="R406" s="22"/>
      <c r="S406" s="22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23"/>
      <c r="AQ406" s="23"/>
      <c r="AR406" s="18"/>
      <c r="AS406" s="19"/>
      <c r="AT406" s="18"/>
      <c r="AU406" s="18"/>
      <c r="AV406" s="18"/>
    </row>
    <row r="407" spans="1:48" ht="4.5" customHeight="1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</row>
    <row r="408" spans="1:48" x14ac:dyDescent="0.2">
      <c r="A408" s="31"/>
      <c r="B408" s="31"/>
      <c r="C408" s="18"/>
      <c r="D408" s="32"/>
      <c r="E408" s="32"/>
      <c r="F408" s="32"/>
      <c r="G408" s="32"/>
      <c r="H408" s="32"/>
      <c r="I408" s="32"/>
      <c r="J408" s="32"/>
      <c r="K408" s="18"/>
      <c r="L408" s="33"/>
      <c r="M408" s="33"/>
      <c r="N408" s="18"/>
      <c r="O408" s="21"/>
      <c r="P408" s="18"/>
      <c r="Q408" s="18"/>
      <c r="R408" s="22"/>
      <c r="S408" s="22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23"/>
      <c r="AQ408" s="23"/>
      <c r="AR408" s="18"/>
      <c r="AS408" s="19"/>
      <c r="AT408" s="18"/>
      <c r="AU408" s="18"/>
      <c r="AV408" s="18"/>
    </row>
    <row r="409" spans="1:48" ht="5.25" customHeight="1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</row>
    <row r="410" spans="1:48" x14ac:dyDescent="0.2">
      <c r="A410" s="31"/>
      <c r="B410" s="31"/>
      <c r="C410" s="18"/>
      <c r="D410" s="32"/>
      <c r="E410" s="32"/>
      <c r="F410" s="32"/>
      <c r="G410" s="32"/>
      <c r="H410" s="32"/>
      <c r="I410" s="32"/>
      <c r="J410" s="32"/>
      <c r="K410" s="18"/>
      <c r="L410" s="33"/>
      <c r="M410" s="33"/>
      <c r="N410" s="18"/>
      <c r="O410" s="21"/>
      <c r="P410" s="18"/>
      <c r="Q410" s="18"/>
      <c r="R410" s="22"/>
      <c r="S410" s="22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23"/>
      <c r="AQ410" s="23"/>
      <c r="AR410" s="18"/>
      <c r="AS410" s="19"/>
      <c r="AT410" s="18"/>
      <c r="AU410" s="18"/>
      <c r="AV410" s="18"/>
    </row>
    <row r="411" spans="1:48" ht="3.75" customHeight="1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</row>
    <row r="412" spans="1:48" x14ac:dyDescent="0.2">
      <c r="A412" s="31"/>
      <c r="B412" s="31"/>
      <c r="C412" s="18"/>
      <c r="D412" s="32"/>
      <c r="E412" s="32"/>
      <c r="F412" s="32"/>
      <c r="G412" s="32"/>
      <c r="H412" s="32"/>
      <c r="I412" s="32"/>
      <c r="J412" s="32"/>
      <c r="K412" s="18"/>
      <c r="L412" s="33"/>
      <c r="M412" s="33"/>
      <c r="N412" s="18"/>
      <c r="O412" s="21"/>
      <c r="P412" s="18"/>
      <c r="Q412" s="18"/>
      <c r="R412" s="22"/>
      <c r="S412" s="22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23"/>
      <c r="AQ412" s="23"/>
      <c r="AR412" s="18"/>
      <c r="AS412" s="19"/>
      <c r="AT412" s="18"/>
      <c r="AU412" s="18"/>
      <c r="AV412" s="18"/>
    </row>
    <row r="413" spans="1:48" ht="4.5" customHeight="1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</row>
    <row r="414" spans="1:48" x14ac:dyDescent="0.2">
      <c r="A414" s="31"/>
      <c r="B414" s="31"/>
      <c r="C414" s="18"/>
      <c r="D414" s="32"/>
      <c r="E414" s="32"/>
      <c r="F414" s="32"/>
      <c r="G414" s="32"/>
      <c r="H414" s="32"/>
      <c r="I414" s="32"/>
      <c r="J414" s="32"/>
      <c r="K414" s="18"/>
      <c r="L414" s="33"/>
      <c r="M414" s="33"/>
      <c r="N414" s="18"/>
      <c r="O414" s="21"/>
      <c r="P414" s="18"/>
      <c r="Q414" s="18"/>
      <c r="R414" s="22"/>
      <c r="S414" s="22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23"/>
      <c r="AQ414" s="23"/>
      <c r="AR414" s="18"/>
      <c r="AS414" s="19"/>
      <c r="AT414" s="18"/>
      <c r="AU414" s="18"/>
      <c r="AV414" s="18"/>
    </row>
    <row r="415" spans="1:48" ht="3.75" customHeight="1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</row>
    <row r="416" spans="1:48" x14ac:dyDescent="0.2">
      <c r="A416" s="31"/>
      <c r="B416" s="31"/>
      <c r="C416" s="18"/>
      <c r="D416" s="32"/>
      <c r="E416" s="32"/>
      <c r="F416" s="32"/>
      <c r="G416" s="32"/>
      <c r="H416" s="32"/>
      <c r="I416" s="32"/>
      <c r="J416" s="32"/>
      <c r="K416" s="18"/>
      <c r="L416" s="33"/>
      <c r="M416" s="33"/>
      <c r="N416" s="18"/>
      <c r="O416" s="21"/>
      <c r="P416" s="18"/>
      <c r="Q416" s="18"/>
      <c r="R416" s="22"/>
      <c r="S416" s="22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23"/>
      <c r="AQ416" s="23"/>
      <c r="AR416" s="18"/>
      <c r="AS416" s="19"/>
      <c r="AT416" s="18"/>
      <c r="AU416" s="18"/>
      <c r="AV416" s="18"/>
    </row>
    <row r="417" spans="1:48" ht="4.5" customHeight="1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</row>
    <row r="418" spans="1:48" x14ac:dyDescent="0.2">
      <c r="A418" s="31"/>
      <c r="B418" s="31"/>
      <c r="C418" s="18"/>
      <c r="D418" s="32"/>
      <c r="E418" s="32"/>
      <c r="F418" s="32"/>
      <c r="G418" s="32"/>
      <c r="H418" s="32"/>
      <c r="I418" s="32"/>
      <c r="J418" s="32"/>
      <c r="K418" s="18"/>
      <c r="L418" s="33"/>
      <c r="M418" s="33"/>
      <c r="N418" s="18"/>
      <c r="O418" s="21"/>
      <c r="P418" s="18"/>
      <c r="Q418" s="18"/>
      <c r="R418" s="22"/>
      <c r="S418" s="22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23"/>
      <c r="AQ418" s="23"/>
      <c r="AR418" s="18"/>
      <c r="AS418" s="19"/>
      <c r="AT418" s="18"/>
      <c r="AU418" s="18"/>
      <c r="AV418" s="18"/>
    </row>
    <row r="419" spans="1:48" ht="3.75" customHeight="1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</row>
    <row r="420" spans="1:48" x14ac:dyDescent="0.2">
      <c r="A420" s="31"/>
      <c r="B420" s="31"/>
      <c r="C420" s="18"/>
      <c r="D420" s="32"/>
      <c r="E420" s="32"/>
      <c r="F420" s="32"/>
      <c r="G420" s="32"/>
      <c r="H420" s="32"/>
      <c r="I420" s="32"/>
      <c r="J420" s="32"/>
      <c r="K420" s="18"/>
      <c r="L420" s="33"/>
      <c r="M420" s="33"/>
      <c r="N420" s="18"/>
      <c r="O420" s="21"/>
      <c r="P420" s="18"/>
      <c r="Q420" s="18"/>
      <c r="R420" s="22"/>
      <c r="S420" s="22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23"/>
      <c r="AQ420" s="23"/>
      <c r="AR420" s="18"/>
      <c r="AS420" s="19"/>
      <c r="AT420" s="18"/>
      <c r="AU420" s="18"/>
      <c r="AV420" s="18"/>
    </row>
    <row r="421" spans="1:48" ht="3.75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</row>
    <row r="422" spans="1:48" x14ac:dyDescent="0.2">
      <c r="A422" s="31"/>
      <c r="B422" s="31"/>
      <c r="C422" s="18"/>
      <c r="D422" s="32"/>
      <c r="E422" s="32"/>
      <c r="F422" s="32"/>
      <c r="G422" s="32"/>
      <c r="H422" s="32"/>
      <c r="I422" s="32"/>
      <c r="J422" s="32"/>
      <c r="K422" s="18"/>
      <c r="L422" s="33"/>
      <c r="M422" s="33"/>
      <c r="N422" s="18"/>
      <c r="O422" s="21"/>
      <c r="P422" s="18"/>
      <c r="Q422" s="18"/>
      <c r="R422" s="22"/>
      <c r="S422" s="22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23"/>
      <c r="AQ422" s="23"/>
      <c r="AR422" s="18"/>
      <c r="AS422" s="19"/>
      <c r="AT422" s="18"/>
      <c r="AU422" s="18"/>
      <c r="AV422" s="18"/>
    </row>
    <row r="423" spans="1:48" ht="3.75" customHeight="1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</row>
    <row r="424" spans="1:48" x14ac:dyDescent="0.2">
      <c r="A424" s="31"/>
      <c r="B424" s="31"/>
      <c r="C424" s="18"/>
      <c r="D424" s="32"/>
      <c r="E424" s="32"/>
      <c r="F424" s="32"/>
      <c r="G424" s="32"/>
      <c r="H424" s="32"/>
      <c r="I424" s="32"/>
      <c r="J424" s="32"/>
      <c r="K424" s="18"/>
      <c r="L424" s="33"/>
      <c r="M424" s="33"/>
      <c r="N424" s="18"/>
      <c r="O424" s="21"/>
      <c r="P424" s="18"/>
      <c r="Q424" s="18"/>
      <c r="R424" s="22"/>
      <c r="S424" s="22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23"/>
      <c r="AQ424" s="23"/>
      <c r="AR424" s="18"/>
      <c r="AS424" s="19"/>
      <c r="AT424" s="18"/>
      <c r="AU424" s="18"/>
      <c r="AV424" s="18"/>
    </row>
    <row r="425" spans="1:48" ht="5.25" customHeight="1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</row>
    <row r="426" spans="1:48" x14ac:dyDescent="0.2">
      <c r="A426" s="31"/>
      <c r="B426" s="31"/>
      <c r="C426" s="18"/>
      <c r="D426" s="32"/>
      <c r="E426" s="32"/>
      <c r="F426" s="32"/>
      <c r="G426" s="32"/>
      <c r="H426" s="32"/>
      <c r="I426" s="32"/>
      <c r="J426" s="32"/>
      <c r="K426" s="18"/>
      <c r="L426" s="33"/>
      <c r="M426" s="33"/>
      <c r="N426" s="18"/>
      <c r="O426" s="21"/>
      <c r="P426" s="18"/>
      <c r="Q426" s="18"/>
      <c r="R426" s="22"/>
      <c r="S426" s="22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23"/>
      <c r="AQ426" s="23"/>
      <c r="AR426" s="18"/>
      <c r="AS426" s="19"/>
      <c r="AT426" s="18"/>
      <c r="AU426" s="18"/>
      <c r="AV426" s="18"/>
    </row>
    <row r="427" spans="1:48" ht="4.5" customHeight="1" x14ac:dyDescent="0.2">
      <c r="A427" s="35"/>
      <c r="B427" s="35"/>
      <c r="C427" s="18"/>
      <c r="D427" s="38"/>
      <c r="E427" s="38"/>
      <c r="F427" s="38"/>
      <c r="G427" s="38"/>
      <c r="H427" s="38"/>
      <c r="I427" s="38"/>
      <c r="J427" s="38"/>
      <c r="K427" s="18"/>
      <c r="L427" s="39"/>
      <c r="M427" s="39"/>
      <c r="N427" s="18"/>
      <c r="O427" s="21"/>
      <c r="P427" s="18"/>
      <c r="Q427" s="18"/>
      <c r="R427" s="22"/>
      <c r="S427" s="22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40"/>
      <c r="AQ427" s="40"/>
      <c r="AR427" s="18"/>
      <c r="AS427" s="19"/>
      <c r="AT427" s="18"/>
      <c r="AU427" s="18"/>
      <c r="AV427" s="18"/>
    </row>
    <row r="428" spans="1:48" x14ac:dyDescent="0.2">
      <c r="A428" s="31"/>
      <c r="B428" s="31"/>
      <c r="C428" s="18"/>
      <c r="D428" s="32"/>
      <c r="E428" s="32"/>
      <c r="F428" s="32"/>
      <c r="G428" s="32"/>
      <c r="H428" s="32"/>
      <c r="I428" s="32"/>
      <c r="J428" s="32"/>
      <c r="K428" s="18"/>
      <c r="L428" s="33"/>
      <c r="M428" s="33"/>
      <c r="N428" s="18"/>
      <c r="O428" s="21"/>
      <c r="P428" s="18"/>
      <c r="Q428" s="18"/>
      <c r="R428" s="22"/>
      <c r="S428" s="22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23"/>
      <c r="AQ428" s="23"/>
      <c r="AR428" s="18"/>
      <c r="AS428" s="19"/>
      <c r="AT428" s="18"/>
      <c r="AU428" s="18"/>
      <c r="AV428" s="18"/>
    </row>
    <row r="429" spans="1:48" ht="3.75" customHeight="1" x14ac:dyDescent="0.2">
      <c r="A429" s="35"/>
      <c r="B429" s="35"/>
      <c r="C429" s="18"/>
      <c r="D429" s="38"/>
      <c r="E429" s="38"/>
      <c r="F429" s="38"/>
      <c r="G429" s="38"/>
      <c r="H429" s="38"/>
      <c r="I429" s="38"/>
      <c r="J429" s="38"/>
      <c r="K429" s="18"/>
      <c r="L429" s="39"/>
      <c r="M429" s="39"/>
      <c r="N429" s="18"/>
      <c r="O429" s="21"/>
      <c r="P429" s="18"/>
      <c r="Q429" s="18"/>
      <c r="R429" s="22"/>
      <c r="S429" s="22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40"/>
      <c r="AQ429" s="40"/>
      <c r="AR429" s="18"/>
      <c r="AS429" s="19"/>
      <c r="AT429" s="18"/>
      <c r="AU429" s="18"/>
      <c r="AV429" s="18"/>
    </row>
    <row r="430" spans="1:48" x14ac:dyDescent="0.2">
      <c r="A430" s="31"/>
      <c r="B430" s="31"/>
      <c r="C430" s="18"/>
      <c r="D430" s="32"/>
      <c r="E430" s="32"/>
      <c r="F430" s="32"/>
      <c r="G430" s="32"/>
      <c r="H430" s="32"/>
      <c r="I430" s="32"/>
      <c r="J430" s="32"/>
      <c r="K430" s="18"/>
      <c r="L430" s="33"/>
      <c r="M430" s="33"/>
      <c r="N430" s="18"/>
      <c r="O430" s="21"/>
      <c r="P430" s="18"/>
      <c r="Q430" s="18"/>
      <c r="R430" s="22"/>
      <c r="S430" s="22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23"/>
      <c r="AQ430" s="23"/>
      <c r="AR430" s="18"/>
      <c r="AS430" s="19"/>
      <c r="AT430" s="18"/>
      <c r="AU430" s="18"/>
      <c r="AV430" s="18"/>
    </row>
    <row r="431" spans="1:48" ht="3.75" customHeight="1" x14ac:dyDescent="0.2">
      <c r="A431" s="35"/>
      <c r="B431" s="35"/>
      <c r="C431" s="18"/>
      <c r="D431" s="38"/>
      <c r="E431" s="38"/>
      <c r="F431" s="38"/>
      <c r="G431" s="38"/>
      <c r="H431" s="38"/>
      <c r="I431" s="38"/>
      <c r="J431" s="38"/>
      <c r="K431" s="18"/>
      <c r="L431" s="39"/>
      <c r="M431" s="39"/>
      <c r="N431" s="18"/>
      <c r="O431" s="21"/>
      <c r="P431" s="18"/>
      <c r="Q431" s="18"/>
      <c r="R431" s="22"/>
      <c r="S431" s="22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40"/>
      <c r="AQ431" s="40"/>
      <c r="AR431" s="18"/>
      <c r="AS431" s="19"/>
      <c r="AT431" s="18"/>
      <c r="AU431" s="18"/>
      <c r="AV431" s="18"/>
    </row>
    <row r="432" spans="1:48" x14ac:dyDescent="0.2">
      <c r="A432" s="31"/>
      <c r="B432" s="31"/>
      <c r="C432" s="18"/>
      <c r="D432" s="32"/>
      <c r="E432" s="32"/>
      <c r="F432" s="32"/>
      <c r="G432" s="32"/>
      <c r="H432" s="32"/>
      <c r="I432" s="32"/>
      <c r="J432" s="32"/>
      <c r="K432" s="18"/>
      <c r="L432" s="33"/>
      <c r="M432" s="33"/>
      <c r="N432" s="18"/>
      <c r="O432" s="21"/>
      <c r="P432" s="18"/>
      <c r="Q432" s="18"/>
      <c r="R432" s="22"/>
      <c r="S432" s="22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23"/>
      <c r="AQ432" s="23"/>
      <c r="AR432" s="18"/>
      <c r="AS432" s="19"/>
      <c r="AT432" s="18"/>
      <c r="AU432" s="18"/>
      <c r="AV432" s="18"/>
    </row>
    <row r="433" spans="1:48" ht="3.75" customHeight="1" x14ac:dyDescent="0.2">
      <c r="A433" s="35"/>
      <c r="B433" s="35"/>
      <c r="C433" s="18"/>
      <c r="D433" s="38"/>
      <c r="E433" s="38"/>
      <c r="F433" s="38"/>
      <c r="G433" s="38"/>
      <c r="H433" s="38"/>
      <c r="I433" s="38"/>
      <c r="J433" s="38"/>
      <c r="K433" s="18"/>
      <c r="L433" s="39"/>
      <c r="M433" s="39"/>
      <c r="N433" s="18"/>
      <c r="O433" s="21"/>
      <c r="P433" s="18"/>
      <c r="Q433" s="18"/>
      <c r="R433" s="22"/>
      <c r="S433" s="22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40"/>
      <c r="AQ433" s="40"/>
      <c r="AR433" s="18"/>
      <c r="AS433" s="19"/>
      <c r="AT433" s="18"/>
      <c r="AU433" s="18"/>
      <c r="AV433" s="18"/>
    </row>
    <row r="434" spans="1:48" x14ac:dyDescent="0.2">
      <c r="A434" s="31"/>
      <c r="B434" s="31"/>
      <c r="C434" s="18"/>
      <c r="D434" s="32"/>
      <c r="E434" s="32"/>
      <c r="F434" s="32"/>
      <c r="G434" s="32"/>
      <c r="H434" s="32"/>
      <c r="I434" s="32"/>
      <c r="J434" s="32"/>
      <c r="K434" s="18"/>
      <c r="L434" s="33"/>
      <c r="M434" s="33"/>
      <c r="N434" s="18"/>
      <c r="O434" s="21"/>
      <c r="P434" s="18"/>
      <c r="Q434" s="18"/>
      <c r="R434" s="22"/>
      <c r="S434" s="22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23"/>
      <c r="AQ434" s="23"/>
      <c r="AR434" s="18"/>
      <c r="AS434" s="19"/>
      <c r="AT434" s="18"/>
      <c r="AU434" s="18"/>
      <c r="AV434" s="18"/>
    </row>
    <row r="435" spans="1:48" ht="13.5" customHeight="1" x14ac:dyDescent="0.2">
      <c r="A435" s="35"/>
      <c r="B435" s="35"/>
      <c r="C435" s="18"/>
      <c r="D435" s="38"/>
      <c r="E435" s="38"/>
      <c r="F435" s="38"/>
      <c r="G435" s="38"/>
      <c r="H435" s="38"/>
      <c r="I435" s="38"/>
      <c r="J435" s="38"/>
      <c r="K435" s="18"/>
      <c r="L435" s="39"/>
      <c r="M435" s="39"/>
      <c r="N435" s="18"/>
      <c r="O435" s="21"/>
      <c r="P435" s="18"/>
      <c r="Q435" s="18"/>
      <c r="R435" s="22"/>
      <c r="S435" s="22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40"/>
      <c r="AQ435" s="40"/>
      <c r="AR435" s="18"/>
      <c r="AS435" s="19"/>
      <c r="AT435" s="18"/>
      <c r="AU435" s="18"/>
      <c r="AV435" s="18"/>
    </row>
    <row r="436" spans="1:48" x14ac:dyDescent="0.2">
      <c r="A436" s="20" t="s">
        <v>22</v>
      </c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18"/>
      <c r="O436" s="21"/>
      <c r="P436" s="18"/>
      <c r="Q436" s="18"/>
      <c r="R436" s="22"/>
      <c r="S436" s="22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23"/>
      <c r="AQ436" s="23"/>
      <c r="AR436" s="18"/>
      <c r="AS436" s="19"/>
      <c r="AT436" s="18"/>
      <c r="AU436" s="18"/>
      <c r="AV436" s="18"/>
    </row>
    <row r="437" spans="1:48" ht="5.25" customHeight="1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</row>
    <row r="438" spans="1:48" x14ac:dyDescent="0.2">
      <c r="A438" s="31"/>
      <c r="B438" s="31"/>
      <c r="C438" s="18"/>
      <c r="D438" s="32"/>
      <c r="E438" s="32"/>
      <c r="F438" s="32"/>
      <c r="G438" s="32"/>
      <c r="H438" s="32"/>
      <c r="I438" s="32"/>
      <c r="J438" s="32"/>
      <c r="K438" s="18"/>
      <c r="L438" s="33"/>
      <c r="M438" s="33"/>
      <c r="N438" s="18"/>
      <c r="O438" s="21"/>
      <c r="P438" s="18"/>
      <c r="Q438" s="18"/>
      <c r="R438" s="22"/>
      <c r="S438" s="22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23"/>
      <c r="AQ438" s="23"/>
      <c r="AR438" s="18"/>
      <c r="AS438" s="19"/>
      <c r="AT438" s="18"/>
      <c r="AU438" s="18"/>
      <c r="AV438" s="18"/>
    </row>
    <row r="439" spans="1:48" ht="3.75" customHeight="1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</row>
    <row r="440" spans="1:48" x14ac:dyDescent="0.2">
      <c r="A440" s="31"/>
      <c r="B440" s="31"/>
      <c r="C440" s="18"/>
      <c r="D440" s="32"/>
      <c r="E440" s="32"/>
      <c r="F440" s="32"/>
      <c r="G440" s="32"/>
      <c r="H440" s="32"/>
      <c r="I440" s="32"/>
      <c r="J440" s="32"/>
      <c r="K440" s="18"/>
      <c r="L440" s="33"/>
      <c r="M440" s="33"/>
      <c r="N440" s="18"/>
      <c r="O440" s="21"/>
      <c r="P440" s="18"/>
      <c r="Q440" s="18"/>
      <c r="R440" s="22"/>
      <c r="S440" s="22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23"/>
      <c r="AQ440" s="23"/>
      <c r="AR440" s="18"/>
      <c r="AS440" s="19"/>
      <c r="AT440" s="18"/>
      <c r="AU440" s="18"/>
      <c r="AV440" s="18"/>
    </row>
    <row r="441" spans="1:48" ht="4.5" customHeight="1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</row>
    <row r="442" spans="1:48" x14ac:dyDescent="0.2">
      <c r="A442" s="31"/>
      <c r="B442" s="31"/>
      <c r="C442" s="18"/>
      <c r="D442" s="32"/>
      <c r="E442" s="32"/>
      <c r="F442" s="32"/>
      <c r="G442" s="32"/>
      <c r="H442" s="32"/>
      <c r="I442" s="32"/>
      <c r="J442" s="32"/>
      <c r="K442" s="18"/>
      <c r="L442" s="33"/>
      <c r="M442" s="33"/>
      <c r="N442" s="18"/>
      <c r="O442" s="21"/>
      <c r="P442" s="18"/>
      <c r="Q442" s="18"/>
      <c r="R442" s="22"/>
      <c r="S442" s="22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23"/>
      <c r="AQ442" s="23"/>
      <c r="AR442" s="18"/>
      <c r="AS442" s="19"/>
      <c r="AT442" s="18"/>
      <c r="AU442" s="18"/>
      <c r="AV442" s="18"/>
    </row>
    <row r="443" spans="1:48" ht="4.5" customHeight="1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</row>
    <row r="444" spans="1:48" x14ac:dyDescent="0.2">
      <c r="A444" s="31"/>
      <c r="B444" s="31"/>
      <c r="C444" s="18"/>
      <c r="D444" s="32"/>
      <c r="E444" s="32"/>
      <c r="F444" s="32"/>
      <c r="G444" s="32"/>
      <c r="H444" s="32"/>
      <c r="I444" s="32"/>
      <c r="J444" s="32"/>
      <c r="K444" s="18"/>
      <c r="L444" s="33"/>
      <c r="M444" s="33"/>
      <c r="N444" s="18"/>
      <c r="O444" s="21"/>
      <c r="P444" s="18"/>
      <c r="Q444" s="18"/>
      <c r="R444" s="22"/>
      <c r="S444" s="22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23"/>
      <c r="AQ444" s="23"/>
      <c r="AR444" s="18"/>
      <c r="AS444" s="19"/>
      <c r="AT444" s="18"/>
      <c r="AU444" s="18"/>
      <c r="AV444" s="18"/>
    </row>
    <row r="445" spans="1:48" ht="3.75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</row>
    <row r="446" spans="1:48" x14ac:dyDescent="0.2">
      <c r="A446" s="31"/>
      <c r="B446" s="31"/>
      <c r="C446" s="18"/>
      <c r="D446" s="32"/>
      <c r="E446" s="32"/>
      <c r="F446" s="32"/>
      <c r="G446" s="32"/>
      <c r="H446" s="32"/>
      <c r="I446" s="32"/>
      <c r="J446" s="32"/>
      <c r="K446" s="18"/>
      <c r="L446" s="33"/>
      <c r="M446" s="33"/>
      <c r="N446" s="18"/>
      <c r="O446" s="21"/>
      <c r="P446" s="18"/>
      <c r="Q446" s="18"/>
      <c r="R446" s="22"/>
      <c r="S446" s="22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23"/>
      <c r="AQ446" s="23"/>
      <c r="AR446" s="18"/>
      <c r="AS446" s="19"/>
      <c r="AT446" s="18"/>
      <c r="AU446" s="18"/>
      <c r="AV446" s="18"/>
    </row>
    <row r="447" spans="1:48" ht="3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</row>
    <row r="448" spans="1:48" x14ac:dyDescent="0.2">
      <c r="A448" s="31"/>
      <c r="B448" s="31"/>
      <c r="C448" s="18"/>
      <c r="D448" s="32"/>
      <c r="E448" s="32"/>
      <c r="F448" s="32"/>
      <c r="G448" s="32"/>
      <c r="H448" s="32"/>
      <c r="I448" s="32"/>
      <c r="J448" s="32"/>
      <c r="K448" s="18"/>
      <c r="L448" s="33"/>
      <c r="M448" s="33"/>
      <c r="N448" s="18"/>
      <c r="O448" s="21"/>
      <c r="P448" s="18"/>
      <c r="Q448" s="18"/>
      <c r="R448" s="22"/>
      <c r="S448" s="22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23"/>
      <c r="AQ448" s="23"/>
      <c r="AR448" s="18"/>
      <c r="AS448" s="19"/>
      <c r="AT448" s="18"/>
      <c r="AU448" s="18"/>
      <c r="AV448" s="18"/>
    </row>
    <row r="449" spans="1:48" ht="3.75" customHeight="1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</row>
    <row r="450" spans="1:48" x14ac:dyDescent="0.2">
      <c r="A450" s="31"/>
      <c r="B450" s="31"/>
      <c r="C450" s="18"/>
      <c r="D450" s="32"/>
      <c r="E450" s="32"/>
      <c r="F450" s="32"/>
      <c r="G450" s="32"/>
      <c r="H450" s="32"/>
      <c r="I450" s="32"/>
      <c r="J450" s="32"/>
      <c r="K450" s="18"/>
      <c r="L450" s="33"/>
      <c r="M450" s="33"/>
      <c r="N450" s="18"/>
      <c r="O450" s="21"/>
      <c r="P450" s="18"/>
      <c r="Q450" s="18"/>
      <c r="R450" s="22"/>
      <c r="S450" s="22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23"/>
      <c r="AQ450" s="23"/>
      <c r="AR450" s="18"/>
      <c r="AS450" s="19"/>
      <c r="AT450" s="18"/>
      <c r="AU450" s="18"/>
      <c r="AV450" s="18"/>
    </row>
    <row r="451" spans="1:48" ht="3" customHeight="1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</row>
    <row r="452" spans="1:48" x14ac:dyDescent="0.2">
      <c r="A452" s="31"/>
      <c r="B452" s="31"/>
      <c r="C452" s="18"/>
      <c r="D452" s="32"/>
      <c r="E452" s="32"/>
      <c r="F452" s="32"/>
      <c r="G452" s="32"/>
      <c r="H452" s="32"/>
      <c r="I452" s="32"/>
      <c r="J452" s="32"/>
      <c r="K452" s="18"/>
      <c r="L452" s="33"/>
      <c r="M452" s="33"/>
      <c r="N452" s="18"/>
      <c r="O452" s="21"/>
      <c r="P452" s="18"/>
      <c r="Q452" s="18"/>
      <c r="R452" s="22"/>
      <c r="S452" s="22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23"/>
      <c r="AQ452" s="23"/>
      <c r="AR452" s="18"/>
      <c r="AS452" s="19"/>
      <c r="AT452" s="18"/>
      <c r="AU452" s="18"/>
      <c r="AV452" s="18"/>
    </row>
    <row r="453" spans="1:48" ht="4.5" customHeight="1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</row>
    <row r="454" spans="1:48" x14ac:dyDescent="0.2">
      <c r="A454" s="31"/>
      <c r="B454" s="31"/>
      <c r="C454" s="18"/>
      <c r="D454" s="32"/>
      <c r="E454" s="32"/>
      <c r="F454" s="32"/>
      <c r="G454" s="32"/>
      <c r="H454" s="32"/>
      <c r="I454" s="32"/>
      <c r="J454" s="32"/>
      <c r="K454" s="18"/>
      <c r="L454" s="33"/>
      <c r="M454" s="33"/>
      <c r="N454" s="18"/>
      <c r="O454" s="21"/>
      <c r="P454" s="18"/>
      <c r="Q454" s="18"/>
      <c r="R454" s="22"/>
      <c r="S454" s="22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23"/>
      <c r="AQ454" s="23"/>
      <c r="AR454" s="18"/>
      <c r="AS454" s="19"/>
      <c r="AT454" s="18"/>
      <c r="AU454" s="18"/>
      <c r="AV454" s="18"/>
    </row>
    <row r="455" spans="1:48" ht="4.5" customHeight="1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9"/>
      <c r="AT455" s="18"/>
      <c r="AU455" s="18"/>
      <c r="AV455" s="18"/>
    </row>
    <row r="456" spans="1:48" x14ac:dyDescent="0.2">
      <c r="A456" s="31"/>
      <c r="B456" s="31"/>
      <c r="C456" s="18"/>
      <c r="D456" s="32"/>
      <c r="E456" s="32"/>
      <c r="F456" s="32"/>
      <c r="G456" s="32"/>
      <c r="H456" s="32"/>
      <c r="I456" s="32"/>
      <c r="J456" s="32"/>
      <c r="K456" s="18"/>
      <c r="L456" s="33"/>
      <c r="M456" s="33"/>
      <c r="N456" s="18"/>
      <c r="O456" s="21"/>
      <c r="P456" s="18"/>
      <c r="Q456" s="18"/>
      <c r="R456" s="22"/>
      <c r="S456" s="22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23"/>
      <c r="AQ456" s="23"/>
      <c r="AR456" s="18"/>
      <c r="AS456" s="19"/>
      <c r="AT456" s="18"/>
      <c r="AU456" s="18"/>
      <c r="AV456" s="18"/>
    </row>
    <row r="457" spans="1:48" ht="3" customHeight="1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</row>
    <row r="458" spans="1:48" x14ac:dyDescent="0.2">
      <c r="A458" s="31"/>
      <c r="B458" s="31"/>
      <c r="C458" s="18"/>
      <c r="D458" s="32"/>
      <c r="E458" s="32"/>
      <c r="F458" s="32"/>
      <c r="G458" s="32"/>
      <c r="H458" s="32"/>
      <c r="I458" s="32"/>
      <c r="J458" s="32"/>
      <c r="K458" s="18"/>
      <c r="L458" s="33"/>
      <c r="M458" s="33"/>
      <c r="N458" s="18"/>
      <c r="O458" s="21"/>
      <c r="P458" s="18"/>
      <c r="Q458" s="18"/>
      <c r="R458" s="22"/>
      <c r="S458" s="22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23"/>
      <c r="AQ458" s="23"/>
      <c r="AR458" s="18"/>
      <c r="AS458" s="19"/>
      <c r="AT458" s="18"/>
      <c r="AU458" s="18"/>
      <c r="AV458" s="18"/>
    </row>
    <row r="459" spans="1:48" ht="3" customHeight="1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</row>
    <row r="460" spans="1:48" x14ac:dyDescent="0.2">
      <c r="A460" s="31"/>
      <c r="B460" s="31"/>
      <c r="C460" s="18"/>
      <c r="D460" s="32"/>
      <c r="E460" s="32"/>
      <c r="F460" s="32"/>
      <c r="G460" s="32"/>
      <c r="H460" s="32"/>
      <c r="I460" s="32"/>
      <c r="J460" s="32"/>
      <c r="K460" s="18"/>
      <c r="L460" s="33"/>
      <c r="M460" s="33"/>
      <c r="N460" s="18"/>
      <c r="O460" s="21"/>
      <c r="P460" s="18"/>
      <c r="Q460" s="18"/>
      <c r="R460" s="22"/>
      <c r="S460" s="22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23"/>
      <c r="AQ460" s="23"/>
      <c r="AR460" s="18"/>
      <c r="AS460" s="19"/>
      <c r="AT460" s="18"/>
      <c r="AU460" s="18"/>
      <c r="AV460" s="18"/>
    </row>
    <row r="461" spans="1:48" ht="3" customHeight="1" x14ac:dyDescent="0.2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</row>
    <row r="462" spans="1:48" x14ac:dyDescent="0.2">
      <c r="A462" s="31"/>
      <c r="B462" s="31"/>
      <c r="C462" s="18"/>
      <c r="D462" s="32"/>
      <c r="E462" s="32"/>
      <c r="F462" s="32"/>
      <c r="G462" s="32"/>
      <c r="H462" s="32"/>
      <c r="I462" s="32"/>
      <c r="J462" s="32"/>
      <c r="K462" s="18"/>
      <c r="L462" s="33"/>
      <c r="M462" s="33"/>
      <c r="N462" s="18"/>
      <c r="O462" s="21"/>
      <c r="P462" s="18"/>
      <c r="Q462" s="18"/>
      <c r="R462" s="22"/>
      <c r="S462" s="22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23"/>
      <c r="AQ462" s="23"/>
      <c r="AR462" s="18"/>
      <c r="AS462" s="19"/>
      <c r="AT462" s="18"/>
      <c r="AU462" s="18"/>
      <c r="AV462" s="18"/>
    </row>
    <row r="463" spans="1:48" ht="3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</row>
    <row r="464" spans="1:48" x14ac:dyDescent="0.2">
      <c r="A464" s="31"/>
      <c r="B464" s="31"/>
      <c r="C464" s="18"/>
      <c r="D464" s="32"/>
      <c r="E464" s="32"/>
      <c r="F464" s="32"/>
      <c r="G464" s="32"/>
      <c r="H464" s="32"/>
      <c r="I464" s="32"/>
      <c r="J464" s="32"/>
      <c r="K464" s="18"/>
      <c r="L464" s="33"/>
      <c r="M464" s="33"/>
      <c r="N464" s="18"/>
      <c r="O464" s="21"/>
      <c r="P464" s="18"/>
      <c r="Q464" s="18"/>
      <c r="R464" s="22"/>
      <c r="S464" s="22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23"/>
      <c r="AQ464" s="23"/>
      <c r="AR464" s="18"/>
      <c r="AS464" s="19"/>
      <c r="AT464" s="18"/>
      <c r="AU464" s="18"/>
      <c r="AV464" s="18"/>
    </row>
    <row r="465" spans="1:48" ht="3" customHeight="1" x14ac:dyDescent="0.2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</row>
    <row r="466" spans="1:48" x14ac:dyDescent="0.2">
      <c r="A466" s="31"/>
      <c r="B466" s="31"/>
      <c r="C466" s="18"/>
      <c r="D466" s="32"/>
      <c r="E466" s="32"/>
      <c r="F466" s="32"/>
      <c r="G466" s="32"/>
      <c r="H466" s="32"/>
      <c r="I466" s="32"/>
      <c r="J466" s="32"/>
      <c r="K466" s="18"/>
      <c r="L466" s="33"/>
      <c r="M466" s="33"/>
      <c r="N466" s="18"/>
      <c r="O466" s="21"/>
      <c r="P466" s="18"/>
      <c r="Q466" s="18"/>
      <c r="R466" s="22"/>
      <c r="S466" s="22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23"/>
      <c r="AQ466" s="23"/>
      <c r="AR466" s="18"/>
      <c r="AS466" s="19"/>
      <c r="AT466" s="18"/>
      <c r="AU466" s="18"/>
      <c r="AV466" s="18"/>
    </row>
    <row r="467" spans="1:48" ht="3.75" customHeight="1" x14ac:dyDescent="0.2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</row>
    <row r="468" spans="1:48" x14ac:dyDescent="0.2">
      <c r="A468" s="31"/>
      <c r="B468" s="31"/>
      <c r="C468" s="18"/>
      <c r="D468" s="32"/>
      <c r="E468" s="32"/>
      <c r="F468" s="32"/>
      <c r="G468" s="32"/>
      <c r="H468" s="32"/>
      <c r="I468" s="32"/>
      <c r="J468" s="32"/>
      <c r="K468" s="18"/>
      <c r="L468" s="33"/>
      <c r="M468" s="33"/>
      <c r="N468" s="18"/>
      <c r="O468" s="21"/>
      <c r="P468" s="18"/>
      <c r="Q468" s="18"/>
      <c r="R468" s="22"/>
      <c r="S468" s="22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23"/>
      <c r="AQ468" s="23"/>
      <c r="AR468" s="18"/>
      <c r="AS468" s="19"/>
      <c r="AT468" s="18"/>
      <c r="AU468" s="18"/>
      <c r="AV468" s="18"/>
    </row>
    <row r="469" spans="1:48" ht="3" customHeight="1" x14ac:dyDescent="0.2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</row>
    <row r="470" spans="1:48" x14ac:dyDescent="0.2">
      <c r="A470" s="31"/>
      <c r="B470" s="31"/>
      <c r="C470" s="18"/>
      <c r="D470" s="32"/>
      <c r="E470" s="32"/>
      <c r="F470" s="32"/>
      <c r="G470" s="32"/>
      <c r="H470" s="32"/>
      <c r="I470" s="32"/>
      <c r="J470" s="32"/>
      <c r="K470" s="18"/>
      <c r="L470" s="33"/>
      <c r="M470" s="33"/>
      <c r="N470" s="18"/>
      <c r="O470" s="21"/>
      <c r="P470" s="18"/>
      <c r="Q470" s="18"/>
      <c r="R470" s="22"/>
      <c r="S470" s="22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23"/>
      <c r="AQ470" s="23"/>
      <c r="AR470" s="18"/>
      <c r="AS470" s="19"/>
      <c r="AT470" s="18"/>
      <c r="AU470" s="18"/>
      <c r="AV470" s="18"/>
    </row>
    <row r="471" spans="1:48" ht="3.75" customHeight="1" x14ac:dyDescent="0.2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</row>
    <row r="472" spans="1:48" x14ac:dyDescent="0.2">
      <c r="A472" s="31"/>
      <c r="B472" s="31"/>
      <c r="C472" s="18"/>
      <c r="D472" s="32"/>
      <c r="E472" s="32"/>
      <c r="F472" s="32"/>
      <c r="G472" s="32"/>
      <c r="H472" s="32"/>
      <c r="I472" s="32"/>
      <c r="J472" s="32"/>
      <c r="K472" s="18"/>
      <c r="L472" s="33"/>
      <c r="M472" s="33"/>
      <c r="N472" s="18"/>
      <c r="O472" s="21"/>
      <c r="P472" s="18"/>
      <c r="Q472" s="18"/>
      <c r="R472" s="22"/>
      <c r="S472" s="22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23"/>
      <c r="AQ472" s="23"/>
      <c r="AR472" s="18"/>
      <c r="AS472" s="19"/>
      <c r="AT472" s="18"/>
      <c r="AU472" s="18"/>
      <c r="AV472" s="18"/>
    </row>
    <row r="473" spans="1:48" ht="2.25" customHeight="1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</row>
    <row r="474" spans="1:48" x14ac:dyDescent="0.2">
      <c r="A474" s="31"/>
      <c r="B474" s="31"/>
      <c r="C474" s="18"/>
      <c r="D474" s="32"/>
      <c r="E474" s="32"/>
      <c r="F474" s="32"/>
      <c r="G474" s="32"/>
      <c r="H474" s="32"/>
      <c r="I474" s="32"/>
      <c r="J474" s="32"/>
      <c r="K474" s="18"/>
      <c r="L474" s="33"/>
      <c r="M474" s="33"/>
      <c r="N474" s="18"/>
      <c r="O474" s="21"/>
      <c r="P474" s="18"/>
      <c r="Q474" s="18"/>
      <c r="R474" s="22"/>
      <c r="S474" s="22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23"/>
      <c r="AQ474" s="23"/>
      <c r="AR474" s="18"/>
      <c r="AS474" s="19"/>
      <c r="AT474" s="18"/>
      <c r="AU474" s="18"/>
      <c r="AV474" s="18"/>
    </row>
    <row r="475" spans="1:48" ht="3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</row>
    <row r="476" spans="1:48" x14ac:dyDescent="0.2">
      <c r="A476" s="31"/>
      <c r="B476" s="31"/>
      <c r="C476" s="18"/>
      <c r="D476" s="32"/>
      <c r="E476" s="32"/>
      <c r="F476" s="32"/>
      <c r="G476" s="32"/>
      <c r="H476" s="32"/>
      <c r="I476" s="32"/>
      <c r="J476" s="32"/>
      <c r="K476" s="18"/>
      <c r="L476" s="33"/>
      <c r="M476" s="33"/>
      <c r="N476" s="18"/>
      <c r="O476" s="21"/>
      <c r="P476" s="18"/>
      <c r="Q476" s="18"/>
      <c r="R476" s="22"/>
      <c r="S476" s="22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23"/>
      <c r="AQ476" s="23"/>
      <c r="AR476" s="18"/>
      <c r="AS476" s="19"/>
      <c r="AT476" s="18"/>
      <c r="AU476" s="18"/>
      <c r="AV476" s="18"/>
    </row>
    <row r="477" spans="1:48" ht="3" customHeight="1" x14ac:dyDescent="0.2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</row>
    <row r="478" spans="1:48" x14ac:dyDescent="0.2">
      <c r="A478" s="31"/>
      <c r="B478" s="31"/>
      <c r="C478" s="18"/>
      <c r="D478" s="32"/>
      <c r="E478" s="32"/>
      <c r="F478" s="32"/>
      <c r="G478" s="32"/>
      <c r="H478" s="32"/>
      <c r="I478" s="32"/>
      <c r="J478" s="32"/>
      <c r="K478" s="18"/>
      <c r="L478" s="33"/>
      <c r="M478" s="33"/>
      <c r="N478" s="18"/>
      <c r="O478" s="21"/>
      <c r="P478" s="18"/>
      <c r="Q478" s="18"/>
      <c r="R478" s="22"/>
      <c r="S478" s="22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23"/>
      <c r="AQ478" s="23"/>
      <c r="AR478" s="18"/>
      <c r="AS478" s="19"/>
      <c r="AT478" s="18"/>
      <c r="AU478" s="18"/>
      <c r="AV478" s="18"/>
    </row>
    <row r="479" spans="1:48" ht="4.5" customHeight="1" x14ac:dyDescent="0.2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</row>
    <row r="480" spans="1:48" x14ac:dyDescent="0.2">
      <c r="A480" s="34"/>
      <c r="B480" s="34"/>
      <c r="C480" s="35"/>
      <c r="D480" s="34"/>
      <c r="E480" s="34"/>
      <c r="F480" s="34"/>
      <c r="G480" s="34"/>
      <c r="H480" s="34"/>
      <c r="I480" s="34"/>
      <c r="J480" s="34"/>
      <c r="K480" s="35"/>
      <c r="L480" s="34"/>
      <c r="M480" s="34"/>
      <c r="N480" s="35"/>
      <c r="O480" s="36"/>
      <c r="P480" s="18"/>
      <c r="Q480" s="18"/>
      <c r="R480" s="37"/>
      <c r="S480" s="37"/>
      <c r="T480" s="18"/>
      <c r="U480" s="37"/>
      <c r="V480" s="37"/>
      <c r="W480" s="18"/>
      <c r="X480" s="37"/>
      <c r="Y480" s="37"/>
      <c r="Z480" s="18"/>
      <c r="AA480" s="37"/>
      <c r="AB480" s="37"/>
      <c r="AC480" s="18"/>
      <c r="AD480" s="37"/>
      <c r="AE480" s="37"/>
      <c r="AF480" s="18"/>
      <c r="AG480" s="37"/>
      <c r="AH480" s="37"/>
      <c r="AI480" s="18"/>
      <c r="AJ480" s="37"/>
      <c r="AK480" s="37"/>
      <c r="AL480" s="18"/>
      <c r="AM480" s="37"/>
      <c r="AN480" s="37"/>
      <c r="AO480" s="18"/>
      <c r="AP480" s="32"/>
      <c r="AQ480" s="32"/>
      <c r="AR480" s="18"/>
      <c r="AS480" s="19"/>
      <c r="AT480" s="18"/>
      <c r="AU480" s="18"/>
      <c r="AV480" s="18"/>
    </row>
    <row r="481" spans="1:48" ht="5.25" customHeight="1" x14ac:dyDescent="0.2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9"/>
      <c r="AT481" s="18"/>
      <c r="AU481" s="18"/>
      <c r="AV481" s="18"/>
    </row>
    <row r="482" spans="1:48" x14ac:dyDescent="0.2">
      <c r="A482" s="34"/>
      <c r="B482" s="34"/>
      <c r="C482" s="35"/>
      <c r="D482" s="34"/>
      <c r="E482" s="34"/>
      <c r="F482" s="34"/>
      <c r="G482" s="34"/>
      <c r="H482" s="34"/>
      <c r="I482" s="34"/>
      <c r="J482" s="34"/>
      <c r="K482" s="35"/>
      <c r="L482" s="34"/>
      <c r="M482" s="34"/>
      <c r="N482" s="35"/>
      <c r="O482" s="36"/>
      <c r="P482" s="18"/>
      <c r="Q482" s="18"/>
      <c r="R482" s="37"/>
      <c r="S482" s="37"/>
      <c r="T482" s="18"/>
      <c r="U482" s="37"/>
      <c r="V482" s="37"/>
      <c r="W482" s="18"/>
      <c r="X482" s="37"/>
      <c r="Y482" s="37"/>
      <c r="Z482" s="18"/>
      <c r="AA482" s="37"/>
      <c r="AB482" s="37"/>
      <c r="AC482" s="18"/>
      <c r="AD482" s="37"/>
      <c r="AE482" s="37"/>
      <c r="AF482" s="18"/>
      <c r="AG482" s="37"/>
      <c r="AH482" s="37"/>
      <c r="AI482" s="18"/>
      <c r="AJ482" s="37"/>
      <c r="AK482" s="37"/>
      <c r="AL482" s="18"/>
      <c r="AM482" s="37"/>
      <c r="AN482" s="37"/>
      <c r="AO482" s="18"/>
      <c r="AP482" s="32"/>
      <c r="AQ482" s="32"/>
      <c r="AR482" s="18"/>
      <c r="AS482" s="19"/>
      <c r="AT482" s="18"/>
      <c r="AU482" s="18"/>
      <c r="AV482" s="18"/>
    </row>
    <row r="483" spans="1:48" ht="4.5" customHeight="1" x14ac:dyDescent="0.2">
      <c r="A483" s="37"/>
      <c r="B483" s="37"/>
      <c r="C483" s="35"/>
      <c r="D483" s="37"/>
      <c r="E483" s="37"/>
      <c r="F483" s="37"/>
      <c r="G483" s="37"/>
      <c r="H483" s="37"/>
      <c r="I483" s="37"/>
      <c r="J483" s="37"/>
      <c r="K483" s="35"/>
      <c r="L483" s="37"/>
      <c r="M483" s="37"/>
      <c r="N483" s="35"/>
      <c r="O483" s="36"/>
      <c r="P483" s="18"/>
      <c r="Q483" s="18"/>
      <c r="R483" s="37"/>
      <c r="S483" s="37"/>
      <c r="T483" s="18"/>
      <c r="U483" s="37"/>
      <c r="V483" s="37"/>
      <c r="W483" s="18"/>
      <c r="X483" s="37"/>
      <c r="Y483" s="37"/>
      <c r="Z483" s="18"/>
      <c r="AA483" s="37"/>
      <c r="AB483" s="37"/>
      <c r="AC483" s="18"/>
      <c r="AD483" s="37"/>
      <c r="AE483" s="37"/>
      <c r="AF483" s="18"/>
      <c r="AG483" s="37"/>
      <c r="AH483" s="37"/>
      <c r="AI483" s="18"/>
      <c r="AJ483" s="37"/>
      <c r="AK483" s="37"/>
      <c r="AL483" s="18"/>
      <c r="AM483" s="37"/>
      <c r="AN483" s="37"/>
      <c r="AO483" s="18"/>
      <c r="AP483" s="38"/>
      <c r="AQ483" s="38"/>
      <c r="AR483" s="18"/>
      <c r="AS483" s="19"/>
      <c r="AT483" s="18"/>
      <c r="AU483" s="18"/>
      <c r="AV483" s="18"/>
    </row>
    <row r="484" spans="1:48" x14ac:dyDescent="0.2">
      <c r="A484" s="31"/>
      <c r="B484" s="31"/>
      <c r="C484" s="18"/>
      <c r="D484" s="32"/>
      <c r="E484" s="32"/>
      <c r="F484" s="32"/>
      <c r="G484" s="32"/>
      <c r="H484" s="32"/>
      <c r="I484" s="32"/>
      <c r="J484" s="32"/>
      <c r="K484" s="18"/>
      <c r="L484" s="33"/>
      <c r="M484" s="33"/>
      <c r="N484" s="18"/>
      <c r="O484" s="21"/>
      <c r="P484" s="18"/>
      <c r="Q484" s="18"/>
      <c r="R484" s="22"/>
      <c r="S484" s="22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23"/>
      <c r="AQ484" s="23"/>
      <c r="AR484" s="18"/>
      <c r="AS484" s="19"/>
      <c r="AT484" s="18"/>
      <c r="AU484" s="18"/>
      <c r="AV484" s="18"/>
    </row>
    <row r="485" spans="1:48" ht="3.75" customHeight="1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</row>
    <row r="486" spans="1:48" x14ac:dyDescent="0.2">
      <c r="A486" s="31"/>
      <c r="B486" s="31"/>
      <c r="C486" s="18"/>
      <c r="D486" s="32"/>
      <c r="E486" s="32"/>
      <c r="F486" s="32"/>
      <c r="G486" s="32"/>
      <c r="H486" s="32"/>
      <c r="I486" s="32"/>
      <c r="J486" s="32"/>
      <c r="K486" s="18"/>
      <c r="L486" s="33"/>
      <c r="M486" s="33"/>
      <c r="N486" s="18"/>
      <c r="O486" s="21"/>
      <c r="P486" s="18"/>
      <c r="Q486" s="18"/>
      <c r="R486" s="22"/>
      <c r="S486" s="22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23"/>
      <c r="AQ486" s="23"/>
      <c r="AR486" s="18"/>
      <c r="AS486" s="19"/>
      <c r="AT486" s="18"/>
      <c r="AU486" s="18"/>
      <c r="AV486" s="18"/>
    </row>
    <row r="487" spans="1:48" ht="3" customHeight="1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</row>
    <row r="488" spans="1:48" x14ac:dyDescent="0.2">
      <c r="A488" s="31"/>
      <c r="B488" s="31"/>
      <c r="C488" s="18"/>
      <c r="D488" s="32"/>
      <c r="E488" s="32"/>
      <c r="F488" s="32"/>
      <c r="G488" s="32"/>
      <c r="H488" s="32"/>
      <c r="I488" s="32"/>
      <c r="J488" s="32"/>
      <c r="K488" s="18"/>
      <c r="L488" s="33"/>
      <c r="M488" s="33"/>
      <c r="N488" s="18"/>
      <c r="O488" s="21"/>
      <c r="P488" s="18"/>
      <c r="Q488" s="18"/>
      <c r="R488" s="22"/>
      <c r="S488" s="22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23"/>
      <c r="AQ488" s="23"/>
      <c r="AR488" s="18"/>
      <c r="AS488" s="19"/>
      <c r="AT488" s="18"/>
      <c r="AU488" s="18"/>
      <c r="AV488" s="18"/>
    </row>
    <row r="489" spans="1:48" ht="3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</row>
    <row r="490" spans="1:48" x14ac:dyDescent="0.2">
      <c r="A490" s="31"/>
      <c r="B490" s="31"/>
      <c r="C490" s="18"/>
      <c r="D490" s="32"/>
      <c r="E490" s="32"/>
      <c r="F490" s="32"/>
      <c r="G490" s="32"/>
      <c r="H490" s="32"/>
      <c r="I490" s="32"/>
      <c r="J490" s="32"/>
      <c r="K490" s="18"/>
      <c r="L490" s="33"/>
      <c r="M490" s="33"/>
      <c r="N490" s="18"/>
      <c r="O490" s="21"/>
      <c r="P490" s="18"/>
      <c r="Q490" s="18"/>
      <c r="R490" s="22"/>
      <c r="S490" s="22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23"/>
      <c r="AQ490" s="23"/>
      <c r="AR490" s="18"/>
      <c r="AS490" s="19"/>
      <c r="AT490" s="18"/>
      <c r="AU490" s="18"/>
      <c r="AV490" s="18"/>
    </row>
    <row r="491" spans="1:48" ht="3.75" customHeight="1" x14ac:dyDescent="0.2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</row>
    <row r="492" spans="1:48" x14ac:dyDescent="0.2">
      <c r="A492" s="31"/>
      <c r="B492" s="31"/>
      <c r="C492" s="18"/>
      <c r="D492" s="32"/>
      <c r="E492" s="32"/>
      <c r="F492" s="32"/>
      <c r="G492" s="32"/>
      <c r="H492" s="32"/>
      <c r="I492" s="32"/>
      <c r="J492" s="32"/>
      <c r="K492" s="18"/>
      <c r="L492" s="33"/>
      <c r="M492" s="33"/>
      <c r="N492" s="18"/>
      <c r="O492" s="21"/>
      <c r="P492" s="18"/>
      <c r="Q492" s="18"/>
      <c r="R492" s="22"/>
      <c r="S492" s="22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23"/>
      <c r="AQ492" s="23"/>
      <c r="AR492" s="18"/>
      <c r="AS492" s="19"/>
      <c r="AT492" s="18"/>
      <c r="AU492" s="18"/>
      <c r="AV492" s="18"/>
    </row>
    <row r="493" spans="1:48" ht="3" customHeight="1" x14ac:dyDescent="0.2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</row>
    <row r="494" spans="1:48" x14ac:dyDescent="0.2">
      <c r="A494" s="31"/>
      <c r="B494" s="31"/>
      <c r="C494" s="18"/>
      <c r="D494" s="32"/>
      <c r="E494" s="32"/>
      <c r="F494" s="32"/>
      <c r="G494" s="32"/>
      <c r="H494" s="32"/>
      <c r="I494" s="32"/>
      <c r="J494" s="32"/>
      <c r="K494" s="18"/>
      <c r="L494" s="33"/>
      <c r="M494" s="33"/>
      <c r="N494" s="18"/>
      <c r="O494" s="21"/>
      <c r="P494" s="18"/>
      <c r="Q494" s="18"/>
      <c r="R494" s="22"/>
      <c r="S494" s="22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23"/>
      <c r="AQ494" s="23"/>
      <c r="AR494" s="18"/>
      <c r="AS494" s="19"/>
      <c r="AT494" s="18"/>
      <c r="AU494" s="18"/>
      <c r="AV494" s="18"/>
    </row>
    <row r="495" spans="1:48" ht="3.75" customHeight="1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</row>
    <row r="496" spans="1:48" x14ac:dyDescent="0.2">
      <c r="A496" s="31"/>
      <c r="B496" s="31"/>
      <c r="C496" s="18"/>
      <c r="D496" s="32"/>
      <c r="E496" s="32"/>
      <c r="F496" s="32"/>
      <c r="G496" s="32"/>
      <c r="H496" s="32"/>
      <c r="I496" s="32"/>
      <c r="J496" s="32"/>
      <c r="K496" s="18"/>
      <c r="L496" s="33"/>
      <c r="M496" s="33"/>
      <c r="N496" s="18"/>
      <c r="O496" s="21"/>
      <c r="P496" s="18"/>
      <c r="Q496" s="18"/>
      <c r="R496" s="22"/>
      <c r="S496" s="22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23"/>
      <c r="AQ496" s="23"/>
      <c r="AR496" s="18"/>
      <c r="AS496" s="19"/>
      <c r="AT496" s="18"/>
      <c r="AU496" s="18"/>
      <c r="AV496" s="18"/>
    </row>
    <row r="497" spans="1:48" ht="4.5" customHeight="1" x14ac:dyDescent="0.2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</row>
    <row r="498" spans="1:48" x14ac:dyDescent="0.2">
      <c r="A498" s="31"/>
      <c r="B498" s="31"/>
      <c r="C498" s="18"/>
      <c r="D498" s="32"/>
      <c r="E498" s="32"/>
      <c r="F498" s="32"/>
      <c r="G498" s="32"/>
      <c r="H498" s="32"/>
      <c r="I498" s="32"/>
      <c r="J498" s="32"/>
      <c r="K498" s="18"/>
      <c r="L498" s="33"/>
      <c r="M498" s="33"/>
      <c r="N498" s="18"/>
      <c r="O498" s="21"/>
      <c r="P498" s="18"/>
      <c r="Q498" s="18"/>
      <c r="R498" s="22"/>
      <c r="S498" s="22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23"/>
      <c r="AQ498" s="23"/>
      <c r="AR498" s="18"/>
      <c r="AS498" s="19"/>
      <c r="AT498" s="18"/>
      <c r="AU498" s="18"/>
      <c r="AV498" s="18"/>
    </row>
    <row r="499" spans="1:48" ht="5.25" customHeight="1" x14ac:dyDescent="0.2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9"/>
      <c r="AT499" s="18"/>
      <c r="AU499" s="18"/>
      <c r="AV499" s="18"/>
    </row>
    <row r="500" spans="1:48" x14ac:dyDescent="0.2">
      <c r="A500" s="34"/>
      <c r="B500" s="34"/>
      <c r="C500" s="35"/>
      <c r="D500" s="34"/>
      <c r="E500" s="34"/>
      <c r="F500" s="34"/>
      <c r="G500" s="34"/>
      <c r="H500" s="34"/>
      <c r="I500" s="34"/>
      <c r="J500" s="34"/>
      <c r="K500" s="35"/>
      <c r="L500" s="34"/>
      <c r="M500" s="34"/>
      <c r="N500" s="35"/>
      <c r="O500" s="36"/>
      <c r="P500" s="18"/>
      <c r="Q500" s="18"/>
      <c r="R500" s="37"/>
      <c r="S500" s="37"/>
      <c r="T500" s="18"/>
      <c r="U500" s="37"/>
      <c r="V500" s="37"/>
      <c r="W500" s="18"/>
      <c r="X500" s="37"/>
      <c r="Y500" s="37"/>
      <c r="Z500" s="18"/>
      <c r="AA500" s="37"/>
      <c r="AB500" s="37"/>
      <c r="AC500" s="18"/>
      <c r="AD500" s="37"/>
      <c r="AE500" s="37"/>
      <c r="AF500" s="18"/>
      <c r="AG500" s="37"/>
      <c r="AH500" s="37"/>
      <c r="AI500" s="18"/>
      <c r="AJ500" s="37"/>
      <c r="AK500" s="37"/>
      <c r="AL500" s="18"/>
      <c r="AM500" s="37"/>
      <c r="AN500" s="37"/>
      <c r="AO500" s="18"/>
      <c r="AP500" s="32"/>
      <c r="AQ500" s="32"/>
      <c r="AR500" s="18"/>
      <c r="AS500" s="19"/>
      <c r="AT500" s="18"/>
      <c r="AU500" s="18"/>
      <c r="AV500" s="18"/>
    </row>
    <row r="501" spans="1:48" ht="3" customHeight="1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</row>
    <row r="502" spans="1:48" x14ac:dyDescent="0.2">
      <c r="A502" s="31"/>
      <c r="B502" s="31"/>
      <c r="C502" s="18"/>
      <c r="D502" s="32"/>
      <c r="E502" s="32"/>
      <c r="F502" s="32"/>
      <c r="G502" s="32"/>
      <c r="H502" s="32"/>
      <c r="I502" s="32"/>
      <c r="J502" s="32"/>
      <c r="K502" s="18"/>
      <c r="L502" s="33"/>
      <c r="M502" s="33"/>
      <c r="N502" s="18"/>
      <c r="O502" s="21"/>
      <c r="P502" s="18"/>
      <c r="Q502" s="18"/>
      <c r="R502" s="22"/>
      <c r="S502" s="22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23"/>
      <c r="AQ502" s="23"/>
      <c r="AR502" s="18"/>
      <c r="AS502" s="19"/>
      <c r="AT502" s="18"/>
      <c r="AU502" s="18"/>
      <c r="AV502" s="18"/>
    </row>
    <row r="503" spans="1:48" ht="3.75" customHeight="1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</row>
    <row r="504" spans="1:48" x14ac:dyDescent="0.2">
      <c r="A504" s="31"/>
      <c r="B504" s="31"/>
      <c r="C504" s="18"/>
      <c r="D504" s="32"/>
      <c r="E504" s="32"/>
      <c r="F504" s="32"/>
      <c r="G504" s="32"/>
      <c r="H504" s="32"/>
      <c r="I504" s="32"/>
      <c r="J504" s="32"/>
      <c r="K504" s="18"/>
      <c r="L504" s="33"/>
      <c r="M504" s="33"/>
      <c r="N504" s="18"/>
      <c r="O504" s="21"/>
      <c r="P504" s="18"/>
      <c r="Q504" s="18"/>
      <c r="R504" s="22"/>
      <c r="S504" s="22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23"/>
      <c r="AQ504" s="23"/>
      <c r="AR504" s="18"/>
      <c r="AS504" s="19"/>
      <c r="AT504" s="18"/>
      <c r="AU504" s="18"/>
      <c r="AV504" s="18"/>
    </row>
    <row r="505" spans="1:48" ht="4.5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</row>
    <row r="506" spans="1:48" x14ac:dyDescent="0.2">
      <c r="A506" s="31"/>
      <c r="B506" s="31"/>
      <c r="C506" s="18"/>
      <c r="D506" s="32"/>
      <c r="E506" s="32"/>
      <c r="F506" s="32"/>
      <c r="G506" s="32"/>
      <c r="H506" s="32"/>
      <c r="I506" s="32"/>
      <c r="J506" s="32"/>
      <c r="K506" s="18"/>
      <c r="L506" s="33"/>
      <c r="M506" s="33"/>
      <c r="N506" s="18"/>
      <c r="O506" s="21"/>
      <c r="P506" s="18"/>
      <c r="Q506" s="18"/>
      <c r="R506" s="22"/>
      <c r="S506" s="22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23"/>
      <c r="AQ506" s="23"/>
      <c r="AR506" s="18"/>
      <c r="AS506" s="19"/>
      <c r="AT506" s="18"/>
      <c r="AU506" s="18"/>
      <c r="AV506" s="18"/>
    </row>
    <row r="507" spans="1:48" ht="5.25" customHeight="1" x14ac:dyDescent="0.2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</row>
    <row r="508" spans="1:48" x14ac:dyDescent="0.2">
      <c r="A508" s="31"/>
      <c r="B508" s="31"/>
      <c r="C508" s="18"/>
      <c r="D508" s="32"/>
      <c r="E508" s="32"/>
      <c r="F508" s="32"/>
      <c r="G508" s="32"/>
      <c r="H508" s="32"/>
      <c r="I508" s="32"/>
      <c r="J508" s="32"/>
      <c r="K508" s="18"/>
      <c r="L508" s="33"/>
      <c r="M508" s="33"/>
      <c r="N508" s="18"/>
      <c r="O508" s="21"/>
      <c r="P508" s="18"/>
      <c r="Q508" s="18"/>
      <c r="R508" s="22"/>
      <c r="S508" s="22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23"/>
      <c r="AQ508" s="23"/>
      <c r="AR508" s="18"/>
      <c r="AS508" s="19"/>
      <c r="AT508" s="18"/>
      <c r="AU508" s="18"/>
      <c r="AV508" s="18"/>
    </row>
    <row r="509" spans="1:48" ht="3.75" customHeight="1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</row>
    <row r="510" spans="1:48" x14ac:dyDescent="0.2">
      <c r="A510" s="31"/>
      <c r="B510" s="31"/>
      <c r="C510" s="18"/>
      <c r="D510" s="32"/>
      <c r="E510" s="32"/>
      <c r="F510" s="32"/>
      <c r="G510" s="32"/>
      <c r="H510" s="32"/>
      <c r="I510" s="32"/>
      <c r="J510" s="32"/>
      <c r="K510" s="18"/>
      <c r="L510" s="33"/>
      <c r="M510" s="33"/>
      <c r="N510" s="18"/>
      <c r="O510" s="21"/>
      <c r="P510" s="18"/>
      <c r="Q510" s="18"/>
      <c r="R510" s="22"/>
      <c r="S510" s="22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23"/>
      <c r="AQ510" s="23"/>
      <c r="AR510" s="18"/>
      <c r="AS510" s="19"/>
      <c r="AT510" s="18"/>
      <c r="AU510" s="18"/>
      <c r="AV510" s="18"/>
    </row>
    <row r="511" spans="1:48" ht="4.5" customHeight="1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</row>
    <row r="512" spans="1:48" x14ac:dyDescent="0.2">
      <c r="A512" s="31"/>
      <c r="B512" s="31"/>
      <c r="C512" s="18"/>
      <c r="D512" s="32"/>
      <c r="E512" s="32"/>
      <c r="F512" s="32"/>
      <c r="G512" s="32"/>
      <c r="H512" s="32"/>
      <c r="I512" s="32"/>
      <c r="J512" s="32"/>
      <c r="K512" s="18"/>
      <c r="L512" s="33"/>
      <c r="M512" s="33"/>
      <c r="N512" s="18"/>
      <c r="O512" s="21"/>
      <c r="P512" s="18"/>
      <c r="Q512" s="18"/>
      <c r="R512" s="22"/>
      <c r="S512" s="22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23"/>
      <c r="AQ512" s="23"/>
      <c r="AR512" s="18"/>
      <c r="AS512" s="19"/>
      <c r="AT512" s="18"/>
      <c r="AU512" s="18"/>
      <c r="AV512" s="18"/>
    </row>
    <row r="513" spans="1:48" ht="3.75" customHeight="1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</row>
    <row r="514" spans="1:48" x14ac:dyDescent="0.2">
      <c r="A514" s="31"/>
      <c r="B514" s="31"/>
      <c r="C514" s="18"/>
      <c r="D514" s="32"/>
      <c r="E514" s="32"/>
      <c r="F514" s="32"/>
      <c r="G514" s="32"/>
      <c r="H514" s="32"/>
      <c r="I514" s="32"/>
      <c r="J514" s="32"/>
      <c r="K514" s="18"/>
      <c r="L514" s="33"/>
      <c r="M514" s="33"/>
      <c r="N514" s="18"/>
      <c r="O514" s="21"/>
      <c r="P514" s="18"/>
      <c r="Q514" s="18"/>
      <c r="R514" s="22"/>
      <c r="S514" s="22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23"/>
      <c r="AQ514" s="23"/>
      <c r="AR514" s="18"/>
      <c r="AS514" s="19"/>
      <c r="AT514" s="18"/>
      <c r="AU514" s="18"/>
      <c r="AV514" s="18"/>
    </row>
    <row r="515" spans="1:48" ht="4.5" customHeight="1" x14ac:dyDescent="0.2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</row>
    <row r="516" spans="1:48" x14ac:dyDescent="0.2">
      <c r="A516" s="31"/>
      <c r="B516" s="31"/>
      <c r="C516" s="18"/>
      <c r="D516" s="32"/>
      <c r="E516" s="32"/>
      <c r="F516" s="32"/>
      <c r="G516" s="32"/>
      <c r="H516" s="32"/>
      <c r="I516" s="32"/>
      <c r="J516" s="32"/>
      <c r="K516" s="18"/>
      <c r="L516" s="33"/>
      <c r="M516" s="33"/>
      <c r="N516" s="18"/>
      <c r="O516" s="21"/>
      <c r="P516" s="18"/>
      <c r="Q516" s="18"/>
      <c r="R516" s="22"/>
      <c r="S516" s="22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23"/>
      <c r="AQ516" s="23"/>
      <c r="AR516" s="18"/>
      <c r="AS516" s="19"/>
      <c r="AT516" s="18"/>
      <c r="AU516" s="18"/>
      <c r="AV516" s="18"/>
    </row>
    <row r="517" spans="1:48" ht="3.75" customHeight="1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</row>
    <row r="518" spans="1:48" x14ac:dyDescent="0.2">
      <c r="A518" s="31"/>
      <c r="B518" s="31"/>
      <c r="C518" s="18"/>
      <c r="D518" s="32"/>
      <c r="E518" s="32"/>
      <c r="F518" s="32"/>
      <c r="G518" s="32"/>
      <c r="H518" s="32"/>
      <c r="I518" s="32"/>
      <c r="J518" s="32"/>
      <c r="K518" s="18"/>
      <c r="L518" s="33"/>
      <c r="M518" s="33"/>
      <c r="N518" s="18"/>
      <c r="O518" s="21"/>
      <c r="P518" s="18"/>
      <c r="Q518" s="18"/>
      <c r="R518" s="22"/>
      <c r="S518" s="22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23"/>
      <c r="AQ518" s="23"/>
      <c r="AR518" s="18"/>
      <c r="AS518" s="19"/>
      <c r="AT518" s="18"/>
      <c r="AU518" s="18"/>
      <c r="AV518" s="18"/>
    </row>
    <row r="519" spans="1:48" ht="3.75" customHeight="1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</row>
    <row r="520" spans="1:48" x14ac:dyDescent="0.2">
      <c r="A520" s="31"/>
      <c r="B520" s="31"/>
      <c r="C520" s="18"/>
      <c r="D520" s="32"/>
      <c r="E520" s="32"/>
      <c r="F520" s="32"/>
      <c r="G520" s="32"/>
      <c r="H520" s="32"/>
      <c r="I520" s="32"/>
      <c r="J520" s="32"/>
      <c r="K520" s="18"/>
      <c r="L520" s="33"/>
      <c r="M520" s="33"/>
      <c r="N520" s="18"/>
      <c r="O520" s="21"/>
      <c r="P520" s="18"/>
      <c r="Q520" s="18"/>
      <c r="R520" s="22"/>
      <c r="S520" s="22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23"/>
      <c r="AQ520" s="23"/>
      <c r="AR520" s="18"/>
      <c r="AS520" s="19"/>
      <c r="AT520" s="18"/>
      <c r="AU520" s="18"/>
      <c r="AV520" s="18"/>
    </row>
    <row r="521" spans="1:48" ht="3.75" customHeight="1" x14ac:dyDescent="0.2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</row>
    <row r="522" spans="1:48" x14ac:dyDescent="0.2">
      <c r="A522" s="31"/>
      <c r="B522" s="31"/>
      <c r="C522" s="18"/>
      <c r="D522" s="32"/>
      <c r="E522" s="32"/>
      <c r="F522" s="32"/>
      <c r="G522" s="32"/>
      <c r="H522" s="32"/>
      <c r="I522" s="32"/>
      <c r="J522" s="32"/>
      <c r="K522" s="18"/>
      <c r="L522" s="33"/>
      <c r="M522" s="33"/>
      <c r="N522" s="18"/>
      <c r="O522" s="21"/>
      <c r="P522" s="18"/>
      <c r="Q522" s="18"/>
      <c r="R522" s="22"/>
      <c r="S522" s="22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23"/>
      <c r="AQ522" s="23"/>
      <c r="AR522" s="18"/>
      <c r="AS522" s="19"/>
      <c r="AT522" s="18"/>
      <c r="AU522" s="18"/>
      <c r="AV522" s="18"/>
    </row>
    <row r="523" spans="1:48" ht="5.25" customHeight="1" x14ac:dyDescent="0.2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</row>
    <row r="524" spans="1:48" x14ac:dyDescent="0.2">
      <c r="A524" s="31"/>
      <c r="B524" s="31"/>
      <c r="C524" s="18"/>
      <c r="D524" s="32"/>
      <c r="E524" s="32"/>
      <c r="F524" s="32"/>
      <c r="G524" s="32"/>
      <c r="H524" s="32"/>
      <c r="I524" s="32"/>
      <c r="J524" s="32"/>
      <c r="K524" s="18"/>
      <c r="L524" s="33"/>
      <c r="M524" s="33"/>
      <c r="N524" s="18"/>
      <c r="O524" s="21"/>
      <c r="P524" s="18"/>
      <c r="Q524" s="18"/>
      <c r="R524" s="22"/>
      <c r="S524" s="22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23"/>
      <c r="AQ524" s="23"/>
      <c r="AR524" s="18"/>
      <c r="AS524" s="19"/>
      <c r="AT524" s="18"/>
      <c r="AU524" s="18"/>
      <c r="AV524" s="18"/>
    </row>
    <row r="525" spans="1:48" ht="4.5" customHeight="1" x14ac:dyDescent="0.2">
      <c r="A525" s="35"/>
      <c r="B525" s="35"/>
      <c r="C525" s="18"/>
      <c r="D525" s="38"/>
      <c r="E525" s="38"/>
      <c r="F525" s="38"/>
      <c r="G525" s="38"/>
      <c r="H525" s="38"/>
      <c r="I525" s="38"/>
      <c r="J525" s="38"/>
      <c r="K525" s="18"/>
      <c r="L525" s="39"/>
      <c r="M525" s="39"/>
      <c r="N525" s="18"/>
      <c r="O525" s="21"/>
      <c r="P525" s="18"/>
      <c r="Q525" s="18"/>
      <c r="R525" s="22"/>
      <c r="S525" s="22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40"/>
      <c r="AQ525" s="40"/>
      <c r="AR525" s="18"/>
      <c r="AS525" s="19"/>
      <c r="AT525" s="18"/>
      <c r="AU525" s="18"/>
      <c r="AV525" s="18"/>
    </row>
    <row r="526" spans="1:48" x14ac:dyDescent="0.2">
      <c r="A526" s="31"/>
      <c r="B526" s="31"/>
      <c r="C526" s="18"/>
      <c r="D526" s="32"/>
      <c r="E526" s="32"/>
      <c r="F526" s="32"/>
      <c r="G526" s="32"/>
      <c r="H526" s="32"/>
      <c r="I526" s="32"/>
      <c r="J526" s="32"/>
      <c r="K526" s="18"/>
      <c r="L526" s="33"/>
      <c r="M526" s="33"/>
      <c r="N526" s="18"/>
      <c r="O526" s="21"/>
      <c r="P526" s="18"/>
      <c r="Q526" s="18"/>
      <c r="R526" s="22"/>
      <c r="S526" s="22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23"/>
      <c r="AQ526" s="23"/>
      <c r="AR526" s="18"/>
      <c r="AS526" s="19"/>
      <c r="AT526" s="18"/>
      <c r="AU526" s="18"/>
      <c r="AV526" s="18"/>
    </row>
    <row r="527" spans="1:48" ht="3.75" customHeight="1" x14ac:dyDescent="0.2">
      <c r="A527" s="35"/>
      <c r="B527" s="35"/>
      <c r="C527" s="18"/>
      <c r="D527" s="38"/>
      <c r="E527" s="38"/>
      <c r="F527" s="38"/>
      <c r="G527" s="38"/>
      <c r="H527" s="38"/>
      <c r="I527" s="38"/>
      <c r="J527" s="38"/>
      <c r="K527" s="18"/>
      <c r="L527" s="39"/>
      <c r="M527" s="39"/>
      <c r="N527" s="18"/>
      <c r="O527" s="21"/>
      <c r="P527" s="18"/>
      <c r="Q527" s="18"/>
      <c r="R527" s="22"/>
      <c r="S527" s="22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40"/>
      <c r="AQ527" s="40"/>
      <c r="AR527" s="18"/>
      <c r="AS527" s="19"/>
      <c r="AT527" s="18"/>
      <c r="AU527" s="18"/>
      <c r="AV527" s="18"/>
    </row>
    <row r="528" spans="1:48" x14ac:dyDescent="0.2">
      <c r="A528" s="31"/>
      <c r="B528" s="31"/>
      <c r="C528" s="18"/>
      <c r="D528" s="32"/>
      <c r="E528" s="32"/>
      <c r="F528" s="32"/>
      <c r="G528" s="32"/>
      <c r="H528" s="32"/>
      <c r="I528" s="32"/>
      <c r="J528" s="32"/>
      <c r="K528" s="18"/>
      <c r="L528" s="33"/>
      <c r="M528" s="33"/>
      <c r="N528" s="18"/>
      <c r="O528" s="21"/>
      <c r="P528" s="18"/>
      <c r="Q528" s="18"/>
      <c r="R528" s="22"/>
      <c r="S528" s="22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23"/>
      <c r="AQ528" s="23"/>
      <c r="AR528" s="18"/>
      <c r="AS528" s="19"/>
      <c r="AT528" s="18"/>
      <c r="AU528" s="18"/>
      <c r="AV528" s="18"/>
    </row>
    <row r="529" spans="1:48" ht="3.75" customHeight="1" x14ac:dyDescent="0.2">
      <c r="A529" s="35"/>
      <c r="B529" s="35"/>
      <c r="C529" s="18"/>
      <c r="D529" s="38"/>
      <c r="E529" s="38"/>
      <c r="F529" s="38"/>
      <c r="G529" s="38"/>
      <c r="H529" s="38"/>
      <c r="I529" s="38"/>
      <c r="J529" s="38"/>
      <c r="K529" s="18"/>
      <c r="L529" s="39"/>
      <c r="M529" s="39"/>
      <c r="N529" s="18"/>
      <c r="O529" s="21"/>
      <c r="P529" s="18"/>
      <c r="Q529" s="18"/>
      <c r="R529" s="22"/>
      <c r="S529" s="22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40"/>
      <c r="AQ529" s="40"/>
      <c r="AR529" s="18"/>
      <c r="AS529" s="19"/>
      <c r="AT529" s="18"/>
      <c r="AU529" s="18"/>
      <c r="AV529" s="18"/>
    </row>
    <row r="530" spans="1:48" x14ac:dyDescent="0.2">
      <c r="A530" s="31"/>
      <c r="B530" s="31"/>
      <c r="C530" s="18"/>
      <c r="D530" s="32"/>
      <c r="E530" s="32"/>
      <c r="F530" s="32"/>
      <c r="G530" s="32"/>
      <c r="H530" s="32"/>
      <c r="I530" s="32"/>
      <c r="J530" s="32"/>
      <c r="K530" s="18"/>
      <c r="L530" s="33"/>
      <c r="M530" s="33"/>
      <c r="N530" s="18"/>
      <c r="O530" s="21"/>
      <c r="P530" s="18"/>
      <c r="Q530" s="18"/>
      <c r="R530" s="22"/>
      <c r="S530" s="22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23"/>
      <c r="AQ530" s="23"/>
      <c r="AR530" s="18"/>
      <c r="AS530" s="19"/>
      <c r="AT530" s="18"/>
      <c r="AU530" s="18"/>
      <c r="AV530" s="18"/>
    </row>
    <row r="531" spans="1:48" ht="3.75" customHeight="1" x14ac:dyDescent="0.2">
      <c r="A531" s="35"/>
      <c r="B531" s="35"/>
      <c r="C531" s="18"/>
      <c r="D531" s="38"/>
      <c r="E531" s="38"/>
      <c r="F531" s="38"/>
      <c r="G531" s="38"/>
      <c r="H531" s="38"/>
      <c r="I531" s="38"/>
      <c r="J531" s="38"/>
      <c r="K531" s="18"/>
      <c r="L531" s="39"/>
      <c r="M531" s="39"/>
      <c r="N531" s="18"/>
      <c r="O531" s="21"/>
      <c r="P531" s="18"/>
      <c r="Q531" s="18"/>
      <c r="R531" s="22"/>
      <c r="S531" s="22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40"/>
      <c r="AQ531" s="40"/>
      <c r="AR531" s="18"/>
      <c r="AS531" s="19"/>
      <c r="AT531" s="18"/>
      <c r="AU531" s="18"/>
      <c r="AV531" s="18"/>
    </row>
    <row r="532" spans="1:48" x14ac:dyDescent="0.2">
      <c r="A532" s="31"/>
      <c r="B532" s="31"/>
      <c r="C532" s="18"/>
      <c r="D532" s="32"/>
      <c r="E532" s="32"/>
      <c r="F532" s="32"/>
      <c r="G532" s="32"/>
      <c r="H532" s="32"/>
      <c r="I532" s="32"/>
      <c r="J532" s="32"/>
      <c r="K532" s="18"/>
      <c r="L532" s="33"/>
      <c r="M532" s="33"/>
      <c r="N532" s="18"/>
      <c r="O532" s="21"/>
      <c r="P532" s="18"/>
      <c r="Q532" s="18"/>
      <c r="R532" s="22"/>
      <c r="S532" s="22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23"/>
      <c r="AQ532" s="23"/>
      <c r="AR532" s="18"/>
      <c r="AS532" s="19"/>
      <c r="AT532" s="18"/>
      <c r="AU532" s="18"/>
      <c r="AV532" s="18"/>
    </row>
    <row r="533" spans="1:48" ht="13.5" customHeight="1" x14ac:dyDescent="0.2">
      <c r="A533" s="35"/>
      <c r="B533" s="35"/>
      <c r="C533" s="18"/>
      <c r="D533" s="38"/>
      <c r="E533" s="38"/>
      <c r="F533" s="38"/>
      <c r="G533" s="38"/>
      <c r="H533" s="38"/>
      <c r="I533" s="38"/>
      <c r="J533" s="38"/>
      <c r="K533" s="18"/>
      <c r="L533" s="39"/>
      <c r="M533" s="39"/>
      <c r="N533" s="18"/>
      <c r="O533" s="21"/>
      <c r="P533" s="18"/>
      <c r="Q533" s="18"/>
      <c r="R533" s="22"/>
      <c r="S533" s="22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40"/>
      <c r="AQ533" s="40"/>
      <c r="AR533" s="18"/>
      <c r="AS533" s="19"/>
      <c r="AT533" s="18"/>
      <c r="AU533" s="18"/>
      <c r="AV533" s="18"/>
    </row>
    <row r="534" spans="1:48" x14ac:dyDescent="0.2">
      <c r="A534" s="20" t="s">
        <v>9</v>
      </c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18"/>
      <c r="O534" s="21"/>
      <c r="P534" s="18"/>
      <c r="Q534" s="18"/>
      <c r="R534" s="22"/>
      <c r="S534" s="22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23"/>
      <c r="AQ534" s="23"/>
      <c r="AR534" s="18"/>
      <c r="AS534" s="19"/>
      <c r="AT534" s="18"/>
      <c r="AU534" s="18"/>
      <c r="AV534" s="18"/>
    </row>
    <row r="535" spans="1:48" ht="5.25" customHeight="1" x14ac:dyDescent="0.2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</row>
    <row r="536" spans="1:48" x14ac:dyDescent="0.2">
      <c r="A536" s="31"/>
      <c r="B536" s="31"/>
      <c r="C536" s="18"/>
      <c r="D536" s="32"/>
      <c r="E536" s="32"/>
      <c r="F536" s="32"/>
      <c r="G536" s="32"/>
      <c r="H536" s="32"/>
      <c r="I536" s="32"/>
      <c r="J536" s="32"/>
      <c r="K536" s="18"/>
      <c r="L536" s="33"/>
      <c r="M536" s="33"/>
      <c r="N536" s="18"/>
      <c r="O536" s="21"/>
      <c r="P536" s="18"/>
      <c r="Q536" s="18"/>
      <c r="R536" s="22"/>
      <c r="S536" s="22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23"/>
      <c r="AQ536" s="23"/>
      <c r="AR536" s="18"/>
      <c r="AS536" s="19"/>
      <c r="AT536" s="18"/>
      <c r="AU536" s="18"/>
      <c r="AV536" s="18"/>
    </row>
    <row r="537" spans="1:48" ht="3.75" customHeight="1" x14ac:dyDescent="0.2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</row>
    <row r="538" spans="1:48" x14ac:dyDescent="0.2">
      <c r="A538" s="31"/>
      <c r="B538" s="31"/>
      <c r="C538" s="18"/>
      <c r="D538" s="32"/>
      <c r="E538" s="32"/>
      <c r="F538" s="32"/>
      <c r="G538" s="32"/>
      <c r="H538" s="32"/>
      <c r="I538" s="32"/>
      <c r="J538" s="32"/>
      <c r="K538" s="18"/>
      <c r="L538" s="33"/>
      <c r="M538" s="33"/>
      <c r="N538" s="18"/>
      <c r="O538" s="21"/>
      <c r="P538" s="18"/>
      <c r="Q538" s="18"/>
      <c r="R538" s="22"/>
      <c r="S538" s="22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23"/>
      <c r="AQ538" s="23"/>
      <c r="AR538" s="18"/>
      <c r="AS538" s="19"/>
      <c r="AT538" s="18"/>
      <c r="AU538" s="18"/>
      <c r="AV538" s="18"/>
    </row>
    <row r="539" spans="1:48" ht="4.5" customHeight="1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</row>
    <row r="540" spans="1:48" x14ac:dyDescent="0.2">
      <c r="A540" s="31"/>
      <c r="B540" s="31"/>
      <c r="C540" s="18"/>
      <c r="D540" s="32"/>
      <c r="E540" s="32"/>
      <c r="F540" s="32"/>
      <c r="G540" s="32"/>
      <c r="H540" s="32"/>
      <c r="I540" s="32"/>
      <c r="J540" s="32"/>
      <c r="K540" s="18"/>
      <c r="L540" s="33"/>
      <c r="M540" s="33"/>
      <c r="N540" s="18"/>
      <c r="O540" s="21"/>
      <c r="P540" s="18"/>
      <c r="Q540" s="18"/>
      <c r="R540" s="22"/>
      <c r="S540" s="22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23"/>
      <c r="AQ540" s="23"/>
      <c r="AR540" s="18"/>
      <c r="AS540" s="19"/>
      <c r="AT540" s="18"/>
      <c r="AU540" s="18"/>
      <c r="AV540" s="18"/>
    </row>
    <row r="541" spans="1:48" ht="4.5" customHeight="1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</row>
    <row r="542" spans="1:48" x14ac:dyDescent="0.2">
      <c r="A542" s="31"/>
      <c r="B542" s="31"/>
      <c r="C542" s="18"/>
      <c r="D542" s="32"/>
      <c r="E542" s="32"/>
      <c r="F542" s="32"/>
      <c r="G542" s="32"/>
      <c r="H542" s="32"/>
      <c r="I542" s="32"/>
      <c r="J542" s="32"/>
      <c r="K542" s="18"/>
      <c r="L542" s="33"/>
      <c r="M542" s="33"/>
      <c r="N542" s="18"/>
      <c r="O542" s="21"/>
      <c r="P542" s="18"/>
      <c r="Q542" s="18"/>
      <c r="R542" s="22"/>
      <c r="S542" s="22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23"/>
      <c r="AQ542" s="23"/>
      <c r="AR542" s="18"/>
      <c r="AS542" s="19"/>
      <c r="AT542" s="18"/>
      <c r="AU542" s="18"/>
      <c r="AV542" s="18"/>
    </row>
    <row r="543" spans="1:48" ht="3.75" customHeight="1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</row>
    <row r="544" spans="1:48" x14ac:dyDescent="0.2">
      <c r="A544" s="31"/>
      <c r="B544" s="31"/>
      <c r="C544" s="18"/>
      <c r="D544" s="32"/>
      <c r="E544" s="32"/>
      <c r="F544" s="32"/>
      <c r="G544" s="32"/>
      <c r="H544" s="32"/>
      <c r="I544" s="32"/>
      <c r="J544" s="32"/>
      <c r="K544" s="18"/>
      <c r="L544" s="33"/>
      <c r="M544" s="33"/>
      <c r="N544" s="18"/>
      <c r="O544" s="21"/>
      <c r="P544" s="18"/>
      <c r="Q544" s="18"/>
      <c r="R544" s="22"/>
      <c r="S544" s="22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23"/>
      <c r="AQ544" s="23"/>
      <c r="AR544" s="18"/>
      <c r="AS544" s="19"/>
      <c r="AT544" s="18"/>
      <c r="AU544" s="18"/>
      <c r="AV544" s="18"/>
    </row>
    <row r="545" spans="1:48" ht="3" customHeight="1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</row>
    <row r="546" spans="1:48" x14ac:dyDescent="0.2">
      <c r="A546" s="31"/>
      <c r="B546" s="31"/>
      <c r="C546" s="18"/>
      <c r="D546" s="32"/>
      <c r="E546" s="32"/>
      <c r="F546" s="32"/>
      <c r="G546" s="32"/>
      <c r="H546" s="32"/>
      <c r="I546" s="32"/>
      <c r="J546" s="32"/>
      <c r="K546" s="18"/>
      <c r="L546" s="33"/>
      <c r="M546" s="33"/>
      <c r="N546" s="18"/>
      <c r="O546" s="21"/>
      <c r="P546" s="18"/>
      <c r="Q546" s="18"/>
      <c r="R546" s="22"/>
      <c r="S546" s="22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23"/>
      <c r="AQ546" s="23"/>
      <c r="AR546" s="18"/>
      <c r="AS546" s="19"/>
      <c r="AT546" s="18"/>
      <c r="AU546" s="18"/>
      <c r="AV546" s="18"/>
    </row>
    <row r="547" spans="1:48" ht="3.75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</row>
    <row r="548" spans="1:48" x14ac:dyDescent="0.2">
      <c r="A548" s="31"/>
      <c r="B548" s="31"/>
      <c r="C548" s="18"/>
      <c r="D548" s="32"/>
      <c r="E548" s="32"/>
      <c r="F548" s="32"/>
      <c r="G548" s="32"/>
      <c r="H548" s="32"/>
      <c r="I548" s="32"/>
      <c r="J548" s="32"/>
      <c r="K548" s="18"/>
      <c r="L548" s="33"/>
      <c r="M548" s="33"/>
      <c r="N548" s="18"/>
      <c r="O548" s="21"/>
      <c r="P548" s="18"/>
      <c r="Q548" s="18"/>
      <c r="R548" s="22"/>
      <c r="S548" s="22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23"/>
      <c r="AQ548" s="23"/>
      <c r="AR548" s="18"/>
      <c r="AS548" s="19"/>
      <c r="AT548" s="18"/>
      <c r="AU548" s="18"/>
      <c r="AV548" s="18"/>
    </row>
    <row r="549" spans="1:48" ht="3" customHeight="1" x14ac:dyDescent="0.2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</row>
    <row r="550" spans="1:48" x14ac:dyDescent="0.2">
      <c r="A550" s="31"/>
      <c r="B550" s="31"/>
      <c r="C550" s="18"/>
      <c r="D550" s="32"/>
      <c r="E550" s="32"/>
      <c r="F550" s="32"/>
      <c r="G550" s="32"/>
      <c r="H550" s="32"/>
      <c r="I550" s="32"/>
      <c r="J550" s="32"/>
      <c r="K550" s="18"/>
      <c r="L550" s="33"/>
      <c r="M550" s="33"/>
      <c r="N550" s="18"/>
      <c r="O550" s="21"/>
      <c r="P550" s="18"/>
      <c r="Q550" s="18"/>
      <c r="R550" s="22"/>
      <c r="S550" s="22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23"/>
      <c r="AQ550" s="23"/>
      <c r="AR550" s="18"/>
      <c r="AS550" s="19"/>
      <c r="AT550" s="18"/>
      <c r="AU550" s="18"/>
      <c r="AV550" s="18"/>
    </row>
    <row r="551" spans="1:48" ht="4.5" customHeight="1" x14ac:dyDescent="0.2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</row>
    <row r="552" spans="1:48" x14ac:dyDescent="0.2">
      <c r="A552" s="31"/>
      <c r="B552" s="31"/>
      <c r="C552" s="18"/>
      <c r="D552" s="32"/>
      <c r="E552" s="32"/>
      <c r="F552" s="32"/>
      <c r="G552" s="32"/>
      <c r="H552" s="32"/>
      <c r="I552" s="32"/>
      <c r="J552" s="32"/>
      <c r="K552" s="18"/>
      <c r="L552" s="33"/>
      <c r="M552" s="33"/>
      <c r="N552" s="18"/>
      <c r="O552" s="21"/>
      <c r="P552" s="18"/>
      <c r="Q552" s="18"/>
      <c r="R552" s="22"/>
      <c r="S552" s="22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23"/>
      <c r="AQ552" s="23"/>
      <c r="AR552" s="18"/>
      <c r="AS552" s="19"/>
      <c r="AT552" s="18"/>
      <c r="AU552" s="18"/>
      <c r="AV552" s="18"/>
    </row>
    <row r="553" spans="1:48" ht="4.5" customHeight="1" x14ac:dyDescent="0.2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9"/>
      <c r="AT553" s="18"/>
      <c r="AU553" s="18"/>
      <c r="AV553" s="18"/>
    </row>
    <row r="554" spans="1:48" x14ac:dyDescent="0.2">
      <c r="A554" s="31"/>
      <c r="B554" s="31"/>
      <c r="C554" s="18"/>
      <c r="D554" s="32"/>
      <c r="E554" s="32"/>
      <c r="F554" s="32"/>
      <c r="G554" s="32"/>
      <c r="H554" s="32"/>
      <c r="I554" s="32"/>
      <c r="J554" s="32"/>
      <c r="K554" s="18"/>
      <c r="L554" s="33"/>
      <c r="M554" s="33"/>
      <c r="N554" s="18"/>
      <c r="O554" s="21"/>
      <c r="P554" s="18"/>
      <c r="Q554" s="18"/>
      <c r="R554" s="22"/>
      <c r="S554" s="22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23"/>
      <c r="AQ554" s="23"/>
      <c r="AR554" s="18"/>
      <c r="AS554" s="19"/>
      <c r="AT554" s="18"/>
      <c r="AU554" s="18"/>
      <c r="AV554" s="18"/>
    </row>
    <row r="555" spans="1:48" ht="3" customHeight="1" x14ac:dyDescent="0.2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</row>
    <row r="556" spans="1:48" x14ac:dyDescent="0.2">
      <c r="A556" s="31"/>
      <c r="B556" s="31"/>
      <c r="C556" s="18"/>
      <c r="D556" s="32"/>
      <c r="E556" s="32"/>
      <c r="F556" s="32"/>
      <c r="G556" s="32"/>
      <c r="H556" s="32"/>
      <c r="I556" s="32"/>
      <c r="J556" s="32"/>
      <c r="K556" s="18"/>
      <c r="L556" s="33"/>
      <c r="M556" s="33"/>
      <c r="N556" s="18"/>
      <c r="O556" s="21"/>
      <c r="P556" s="18"/>
      <c r="Q556" s="18"/>
      <c r="R556" s="22"/>
      <c r="S556" s="22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23"/>
      <c r="AQ556" s="23"/>
      <c r="AR556" s="18"/>
      <c r="AS556" s="19"/>
      <c r="AT556" s="18"/>
      <c r="AU556" s="18"/>
      <c r="AV556" s="18"/>
    </row>
    <row r="557" spans="1:48" ht="3" customHeight="1" x14ac:dyDescent="0.2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</row>
    <row r="558" spans="1:48" x14ac:dyDescent="0.2">
      <c r="A558" s="31"/>
      <c r="B558" s="31"/>
      <c r="C558" s="18"/>
      <c r="D558" s="32"/>
      <c r="E558" s="32"/>
      <c r="F558" s="32"/>
      <c r="G558" s="32"/>
      <c r="H558" s="32"/>
      <c r="I558" s="32"/>
      <c r="J558" s="32"/>
      <c r="K558" s="18"/>
      <c r="L558" s="33"/>
      <c r="M558" s="33"/>
      <c r="N558" s="18"/>
      <c r="O558" s="21"/>
      <c r="P558" s="18"/>
      <c r="Q558" s="18"/>
      <c r="R558" s="22"/>
      <c r="S558" s="22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23"/>
      <c r="AQ558" s="23"/>
      <c r="AR558" s="18"/>
      <c r="AS558" s="19"/>
      <c r="AT558" s="18"/>
      <c r="AU558" s="18"/>
      <c r="AV558" s="18"/>
    </row>
    <row r="559" spans="1:48" ht="3" customHeight="1" x14ac:dyDescent="0.2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</row>
    <row r="560" spans="1:48" x14ac:dyDescent="0.2">
      <c r="A560" s="31"/>
      <c r="B560" s="31"/>
      <c r="C560" s="18"/>
      <c r="D560" s="32"/>
      <c r="E560" s="32"/>
      <c r="F560" s="32"/>
      <c r="G560" s="32"/>
      <c r="H560" s="32"/>
      <c r="I560" s="32"/>
      <c r="J560" s="32"/>
      <c r="K560" s="18"/>
      <c r="L560" s="33"/>
      <c r="M560" s="33"/>
      <c r="N560" s="18"/>
      <c r="O560" s="21"/>
      <c r="P560" s="18"/>
      <c r="Q560" s="18"/>
      <c r="R560" s="22"/>
      <c r="S560" s="22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23"/>
      <c r="AQ560" s="23"/>
      <c r="AR560" s="18"/>
      <c r="AS560" s="19"/>
      <c r="AT560" s="18"/>
      <c r="AU560" s="18"/>
      <c r="AV560" s="18"/>
    </row>
    <row r="561" spans="1:48" ht="3" customHeight="1" x14ac:dyDescent="0.2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</row>
    <row r="562" spans="1:48" x14ac:dyDescent="0.2">
      <c r="A562" s="31"/>
      <c r="B562" s="31"/>
      <c r="C562" s="18"/>
      <c r="D562" s="32"/>
      <c r="E562" s="32"/>
      <c r="F562" s="32"/>
      <c r="G562" s="32"/>
      <c r="H562" s="32"/>
      <c r="I562" s="32"/>
      <c r="J562" s="32"/>
      <c r="K562" s="18"/>
      <c r="L562" s="33"/>
      <c r="M562" s="33"/>
      <c r="N562" s="18"/>
      <c r="O562" s="21"/>
      <c r="P562" s="18"/>
      <c r="Q562" s="18"/>
      <c r="R562" s="22"/>
      <c r="S562" s="22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23"/>
      <c r="AQ562" s="23"/>
      <c r="AR562" s="18"/>
      <c r="AS562" s="19"/>
      <c r="AT562" s="18"/>
      <c r="AU562" s="18"/>
      <c r="AV562" s="18"/>
    </row>
    <row r="563" spans="1:48" ht="3" customHeight="1" x14ac:dyDescent="0.2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</row>
    <row r="564" spans="1:48" x14ac:dyDescent="0.2">
      <c r="A564" s="31"/>
      <c r="B564" s="31"/>
      <c r="C564" s="18"/>
      <c r="D564" s="32"/>
      <c r="E564" s="32"/>
      <c r="F564" s="32"/>
      <c r="G564" s="32"/>
      <c r="H564" s="32"/>
      <c r="I564" s="32"/>
      <c r="J564" s="32"/>
      <c r="K564" s="18"/>
      <c r="L564" s="33"/>
      <c r="M564" s="33"/>
      <c r="N564" s="18"/>
      <c r="O564" s="21"/>
      <c r="P564" s="18"/>
      <c r="Q564" s="18"/>
      <c r="R564" s="22"/>
      <c r="S564" s="22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23"/>
      <c r="AQ564" s="23"/>
      <c r="AR564" s="18"/>
      <c r="AS564" s="19"/>
      <c r="AT564" s="18"/>
      <c r="AU564" s="18"/>
      <c r="AV564" s="18"/>
    </row>
    <row r="565" spans="1:48" ht="3.75" customHeight="1" x14ac:dyDescent="0.2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</row>
    <row r="566" spans="1:48" x14ac:dyDescent="0.2">
      <c r="A566" s="31"/>
      <c r="B566" s="31"/>
      <c r="C566" s="18"/>
      <c r="D566" s="32"/>
      <c r="E566" s="32"/>
      <c r="F566" s="32"/>
      <c r="G566" s="32"/>
      <c r="H566" s="32"/>
      <c r="I566" s="32"/>
      <c r="J566" s="32"/>
      <c r="K566" s="18"/>
      <c r="L566" s="33"/>
      <c r="M566" s="33"/>
      <c r="N566" s="18"/>
      <c r="O566" s="21"/>
      <c r="P566" s="18"/>
      <c r="Q566" s="18"/>
      <c r="R566" s="22"/>
      <c r="S566" s="22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23"/>
      <c r="AQ566" s="23"/>
      <c r="AR566" s="18"/>
      <c r="AS566" s="19"/>
      <c r="AT566" s="18"/>
      <c r="AU566" s="18"/>
      <c r="AV566" s="18"/>
    </row>
    <row r="567" spans="1:48" ht="3" customHeight="1" x14ac:dyDescent="0.2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</row>
    <row r="568" spans="1:48" x14ac:dyDescent="0.2">
      <c r="A568" s="31"/>
      <c r="B568" s="31"/>
      <c r="C568" s="18"/>
      <c r="D568" s="32"/>
      <c r="E568" s="32"/>
      <c r="F568" s="32"/>
      <c r="G568" s="32"/>
      <c r="H568" s="32"/>
      <c r="I568" s="32"/>
      <c r="J568" s="32"/>
      <c r="K568" s="18"/>
      <c r="L568" s="33"/>
      <c r="M568" s="33"/>
      <c r="N568" s="18"/>
      <c r="O568" s="21"/>
      <c r="P568" s="18"/>
      <c r="Q568" s="18"/>
      <c r="R568" s="22"/>
      <c r="S568" s="22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23"/>
      <c r="AQ568" s="23"/>
      <c r="AR568" s="18"/>
      <c r="AS568" s="19"/>
      <c r="AT568" s="18"/>
      <c r="AU568" s="18"/>
      <c r="AV568" s="18"/>
    </row>
    <row r="569" spans="1:48" ht="3.75" customHeight="1" x14ac:dyDescent="0.2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</row>
    <row r="570" spans="1:48" x14ac:dyDescent="0.2">
      <c r="A570" s="31"/>
      <c r="B570" s="31"/>
      <c r="C570" s="18"/>
      <c r="D570" s="32"/>
      <c r="E570" s="32"/>
      <c r="F570" s="32"/>
      <c r="G570" s="32"/>
      <c r="H570" s="32"/>
      <c r="I570" s="32"/>
      <c r="J570" s="32"/>
      <c r="K570" s="18"/>
      <c r="L570" s="33"/>
      <c r="M570" s="33"/>
      <c r="N570" s="18"/>
      <c r="O570" s="21"/>
      <c r="P570" s="18"/>
      <c r="Q570" s="18"/>
      <c r="R570" s="22"/>
      <c r="S570" s="22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23"/>
      <c r="AQ570" s="23"/>
      <c r="AR570" s="18"/>
      <c r="AS570" s="19"/>
      <c r="AT570" s="18"/>
      <c r="AU570" s="18"/>
      <c r="AV570" s="18"/>
    </row>
    <row r="571" spans="1:48" ht="2.25" customHeight="1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</row>
    <row r="572" spans="1:48" x14ac:dyDescent="0.2">
      <c r="A572" s="31"/>
      <c r="B572" s="31"/>
      <c r="C572" s="18"/>
      <c r="D572" s="32"/>
      <c r="E572" s="32"/>
      <c r="F572" s="32"/>
      <c r="G572" s="32"/>
      <c r="H572" s="32"/>
      <c r="I572" s="32"/>
      <c r="J572" s="32"/>
      <c r="K572" s="18"/>
      <c r="L572" s="33"/>
      <c r="M572" s="33"/>
      <c r="N572" s="18"/>
      <c r="O572" s="21"/>
      <c r="P572" s="18"/>
      <c r="Q572" s="18"/>
      <c r="R572" s="22"/>
      <c r="S572" s="22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23"/>
      <c r="AQ572" s="23"/>
      <c r="AR572" s="18"/>
      <c r="AS572" s="19"/>
      <c r="AT572" s="18"/>
      <c r="AU572" s="18"/>
      <c r="AV572" s="18"/>
    </row>
    <row r="573" spans="1:48" ht="3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</row>
    <row r="574" spans="1:48" x14ac:dyDescent="0.2">
      <c r="A574" s="31"/>
      <c r="B574" s="31"/>
      <c r="C574" s="18"/>
      <c r="D574" s="32"/>
      <c r="E574" s="32"/>
      <c r="F574" s="32"/>
      <c r="G574" s="32"/>
      <c r="H574" s="32"/>
      <c r="I574" s="32"/>
      <c r="J574" s="32"/>
      <c r="K574" s="18"/>
      <c r="L574" s="33"/>
      <c r="M574" s="33"/>
      <c r="N574" s="18"/>
      <c r="O574" s="21"/>
      <c r="P574" s="18"/>
      <c r="Q574" s="18"/>
      <c r="R574" s="22"/>
      <c r="S574" s="22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23"/>
      <c r="AQ574" s="23"/>
      <c r="AR574" s="18"/>
      <c r="AS574" s="19"/>
      <c r="AT574" s="18"/>
      <c r="AU574" s="18"/>
      <c r="AV574" s="18"/>
    </row>
    <row r="575" spans="1:48" ht="3" customHeight="1" x14ac:dyDescent="0.2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</row>
    <row r="576" spans="1:48" x14ac:dyDescent="0.2">
      <c r="A576" s="31"/>
      <c r="B576" s="31"/>
      <c r="C576" s="18"/>
      <c r="D576" s="32"/>
      <c r="E576" s="32"/>
      <c r="F576" s="32"/>
      <c r="G576" s="32"/>
      <c r="H576" s="32"/>
      <c r="I576" s="32"/>
      <c r="J576" s="32"/>
      <c r="K576" s="18"/>
      <c r="L576" s="33"/>
      <c r="M576" s="33"/>
      <c r="N576" s="18"/>
      <c r="O576" s="21"/>
      <c r="P576" s="18"/>
      <c r="Q576" s="18"/>
      <c r="R576" s="22"/>
      <c r="S576" s="22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23"/>
      <c r="AQ576" s="23"/>
      <c r="AR576" s="18"/>
      <c r="AS576" s="19"/>
      <c r="AT576" s="18"/>
      <c r="AU576" s="18"/>
      <c r="AV576" s="18"/>
    </row>
    <row r="577" spans="1:48" ht="4.5" customHeight="1" x14ac:dyDescent="0.2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</row>
    <row r="578" spans="1:48" x14ac:dyDescent="0.2">
      <c r="A578" s="34"/>
      <c r="B578" s="34"/>
      <c r="C578" s="35"/>
      <c r="D578" s="34"/>
      <c r="E578" s="34"/>
      <c r="F578" s="34"/>
      <c r="G578" s="34"/>
      <c r="H578" s="34"/>
      <c r="I578" s="34"/>
      <c r="J578" s="34"/>
      <c r="K578" s="35"/>
      <c r="L578" s="34"/>
      <c r="M578" s="34"/>
      <c r="N578" s="35"/>
      <c r="O578" s="36"/>
      <c r="P578" s="18"/>
      <c r="Q578" s="18"/>
      <c r="R578" s="37"/>
      <c r="S578" s="37"/>
      <c r="T578" s="18"/>
      <c r="U578" s="37"/>
      <c r="V578" s="37"/>
      <c r="W578" s="18"/>
      <c r="X578" s="37"/>
      <c r="Y578" s="37"/>
      <c r="Z578" s="18"/>
      <c r="AA578" s="37"/>
      <c r="AB578" s="37"/>
      <c r="AC578" s="18"/>
      <c r="AD578" s="37"/>
      <c r="AE578" s="37"/>
      <c r="AF578" s="18"/>
      <c r="AG578" s="37"/>
      <c r="AH578" s="37"/>
      <c r="AI578" s="18"/>
      <c r="AJ578" s="37"/>
      <c r="AK578" s="37"/>
      <c r="AL578" s="18"/>
      <c r="AM578" s="37"/>
      <c r="AN578" s="37"/>
      <c r="AO578" s="18"/>
      <c r="AP578" s="32"/>
      <c r="AQ578" s="32"/>
      <c r="AR578" s="18"/>
      <c r="AS578" s="19"/>
      <c r="AT578" s="18"/>
      <c r="AU578" s="18"/>
      <c r="AV578" s="18"/>
    </row>
    <row r="579" spans="1:48" ht="5.25" customHeight="1" x14ac:dyDescent="0.2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9"/>
      <c r="AT579" s="18"/>
      <c r="AU579" s="18"/>
      <c r="AV579" s="18"/>
    </row>
    <row r="580" spans="1:48" x14ac:dyDescent="0.2">
      <c r="A580" s="34"/>
      <c r="B580" s="34"/>
      <c r="C580" s="35"/>
      <c r="D580" s="34"/>
      <c r="E580" s="34"/>
      <c r="F580" s="34"/>
      <c r="G580" s="34"/>
      <c r="H580" s="34"/>
      <c r="I580" s="34"/>
      <c r="J580" s="34"/>
      <c r="K580" s="35"/>
      <c r="L580" s="34"/>
      <c r="M580" s="34"/>
      <c r="N580" s="35"/>
      <c r="O580" s="36"/>
      <c r="P580" s="18"/>
      <c r="Q580" s="18"/>
      <c r="R580" s="37"/>
      <c r="S580" s="37"/>
      <c r="T580" s="18"/>
      <c r="U580" s="37"/>
      <c r="V580" s="37"/>
      <c r="W580" s="18"/>
      <c r="X580" s="37"/>
      <c r="Y580" s="37"/>
      <c r="Z580" s="18"/>
      <c r="AA580" s="37"/>
      <c r="AB580" s="37"/>
      <c r="AC580" s="18"/>
      <c r="AD580" s="37"/>
      <c r="AE580" s="37"/>
      <c r="AF580" s="18"/>
      <c r="AG580" s="37"/>
      <c r="AH580" s="37"/>
      <c r="AI580" s="18"/>
      <c r="AJ580" s="37"/>
      <c r="AK580" s="37"/>
      <c r="AL580" s="18"/>
      <c r="AM580" s="37"/>
      <c r="AN580" s="37"/>
      <c r="AO580" s="18"/>
      <c r="AP580" s="32"/>
      <c r="AQ580" s="32"/>
      <c r="AR580" s="18"/>
      <c r="AS580" s="19"/>
      <c r="AT580" s="18"/>
      <c r="AU580" s="18"/>
      <c r="AV580" s="18"/>
    </row>
    <row r="581" spans="1:48" ht="4.5" customHeight="1" x14ac:dyDescent="0.2">
      <c r="A581" s="37"/>
      <c r="B581" s="37"/>
      <c r="C581" s="35"/>
      <c r="D581" s="37"/>
      <c r="E581" s="37"/>
      <c r="F581" s="37"/>
      <c r="G581" s="37"/>
      <c r="H581" s="37"/>
      <c r="I581" s="37"/>
      <c r="J581" s="37"/>
      <c r="K581" s="35"/>
      <c r="L581" s="37"/>
      <c r="M581" s="37"/>
      <c r="N581" s="35"/>
      <c r="O581" s="36"/>
      <c r="P581" s="18"/>
      <c r="Q581" s="18"/>
      <c r="R581" s="37"/>
      <c r="S581" s="37"/>
      <c r="T581" s="18"/>
      <c r="U581" s="37"/>
      <c r="V581" s="37"/>
      <c r="W581" s="18"/>
      <c r="X581" s="37"/>
      <c r="Y581" s="37"/>
      <c r="Z581" s="18"/>
      <c r="AA581" s="37"/>
      <c r="AB581" s="37"/>
      <c r="AC581" s="18"/>
      <c r="AD581" s="37"/>
      <c r="AE581" s="37"/>
      <c r="AF581" s="18"/>
      <c r="AG581" s="37"/>
      <c r="AH581" s="37"/>
      <c r="AI581" s="18"/>
      <c r="AJ581" s="37"/>
      <c r="AK581" s="37"/>
      <c r="AL581" s="18"/>
      <c r="AM581" s="37"/>
      <c r="AN581" s="37"/>
      <c r="AO581" s="18"/>
      <c r="AP581" s="38"/>
      <c r="AQ581" s="38"/>
      <c r="AR581" s="18"/>
      <c r="AS581" s="19"/>
      <c r="AT581" s="18"/>
      <c r="AU581" s="18"/>
      <c r="AV581" s="18"/>
    </row>
    <row r="582" spans="1:48" x14ac:dyDescent="0.2">
      <c r="A582" s="31"/>
      <c r="B582" s="31"/>
      <c r="C582" s="18"/>
      <c r="D582" s="32"/>
      <c r="E582" s="32"/>
      <c r="F582" s="32"/>
      <c r="G582" s="32"/>
      <c r="H582" s="32"/>
      <c r="I582" s="32"/>
      <c r="J582" s="32"/>
      <c r="K582" s="18"/>
      <c r="L582" s="33"/>
      <c r="M582" s="33"/>
      <c r="N582" s="18"/>
      <c r="O582" s="21"/>
      <c r="P582" s="18"/>
      <c r="Q582" s="18"/>
      <c r="R582" s="22"/>
      <c r="S582" s="22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23"/>
      <c r="AQ582" s="23"/>
      <c r="AR582" s="18"/>
      <c r="AS582" s="19"/>
      <c r="AT582" s="18"/>
      <c r="AU582" s="18"/>
      <c r="AV582" s="18"/>
    </row>
    <row r="583" spans="1:48" ht="3.75" customHeight="1" x14ac:dyDescent="0.2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</row>
    <row r="584" spans="1:48" x14ac:dyDescent="0.2">
      <c r="A584" s="31"/>
      <c r="B584" s="31"/>
      <c r="C584" s="18"/>
      <c r="D584" s="32"/>
      <c r="E584" s="32"/>
      <c r="F584" s="32"/>
      <c r="G584" s="32"/>
      <c r="H584" s="32"/>
      <c r="I584" s="32"/>
      <c r="J584" s="32"/>
      <c r="K584" s="18"/>
      <c r="L584" s="33"/>
      <c r="M584" s="33"/>
      <c r="N584" s="18"/>
      <c r="O584" s="21"/>
      <c r="P584" s="18"/>
      <c r="Q584" s="18"/>
      <c r="R584" s="22"/>
      <c r="S584" s="22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23"/>
      <c r="AQ584" s="23"/>
      <c r="AR584" s="18"/>
      <c r="AS584" s="19"/>
      <c r="AT584" s="18"/>
      <c r="AU584" s="18"/>
      <c r="AV584" s="18"/>
    </row>
    <row r="585" spans="1:48" ht="3" customHeight="1" x14ac:dyDescent="0.2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</row>
    <row r="586" spans="1:48" x14ac:dyDescent="0.2">
      <c r="A586" s="31"/>
      <c r="B586" s="31"/>
      <c r="C586" s="18"/>
      <c r="D586" s="32"/>
      <c r="E586" s="32"/>
      <c r="F586" s="32"/>
      <c r="G586" s="32"/>
      <c r="H586" s="32"/>
      <c r="I586" s="32"/>
      <c r="J586" s="32"/>
      <c r="K586" s="18"/>
      <c r="L586" s="33"/>
      <c r="M586" s="33"/>
      <c r="N586" s="18"/>
      <c r="O586" s="21"/>
      <c r="P586" s="18"/>
      <c r="Q586" s="18"/>
      <c r="R586" s="22"/>
      <c r="S586" s="22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23"/>
      <c r="AQ586" s="23"/>
      <c r="AR586" s="18"/>
      <c r="AS586" s="19"/>
      <c r="AT586" s="18"/>
      <c r="AU586" s="18"/>
      <c r="AV586" s="18"/>
    </row>
    <row r="587" spans="1:48" ht="3" customHeight="1" x14ac:dyDescent="0.2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</row>
    <row r="588" spans="1:48" x14ac:dyDescent="0.2">
      <c r="A588" s="31"/>
      <c r="B588" s="31"/>
      <c r="C588" s="18"/>
      <c r="D588" s="32"/>
      <c r="E588" s="32"/>
      <c r="F588" s="32"/>
      <c r="G588" s="32"/>
      <c r="H588" s="32"/>
      <c r="I588" s="32"/>
      <c r="J588" s="32"/>
      <c r="K588" s="18"/>
      <c r="L588" s="33"/>
      <c r="M588" s="33"/>
      <c r="N588" s="18"/>
      <c r="O588" s="21"/>
      <c r="P588" s="18"/>
      <c r="Q588" s="18"/>
      <c r="R588" s="22"/>
      <c r="S588" s="22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23"/>
      <c r="AQ588" s="23"/>
      <c r="AR588" s="18"/>
      <c r="AS588" s="19"/>
      <c r="AT588" s="18"/>
      <c r="AU588" s="18"/>
      <c r="AV588" s="18"/>
    </row>
    <row r="589" spans="1:48" ht="3.75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</row>
    <row r="590" spans="1:48" x14ac:dyDescent="0.2">
      <c r="A590" s="31"/>
      <c r="B590" s="31"/>
      <c r="C590" s="18"/>
      <c r="D590" s="32"/>
      <c r="E590" s="32"/>
      <c r="F590" s="32"/>
      <c r="G590" s="32"/>
      <c r="H590" s="32"/>
      <c r="I590" s="32"/>
      <c r="J590" s="32"/>
      <c r="K590" s="18"/>
      <c r="L590" s="33"/>
      <c r="M590" s="33"/>
      <c r="N590" s="18"/>
      <c r="O590" s="21"/>
      <c r="P590" s="18"/>
      <c r="Q590" s="18"/>
      <c r="R590" s="22"/>
      <c r="S590" s="22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23"/>
      <c r="AQ590" s="23"/>
      <c r="AR590" s="18"/>
      <c r="AS590" s="19"/>
      <c r="AT590" s="18"/>
      <c r="AU590" s="18"/>
      <c r="AV590" s="18"/>
    </row>
    <row r="591" spans="1:48" ht="3" customHeight="1" x14ac:dyDescent="0.2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</row>
    <row r="592" spans="1:48" x14ac:dyDescent="0.2">
      <c r="A592" s="31"/>
      <c r="B592" s="31"/>
      <c r="C592" s="18"/>
      <c r="D592" s="32"/>
      <c r="E592" s="32"/>
      <c r="F592" s="32"/>
      <c r="G592" s="32"/>
      <c r="H592" s="32"/>
      <c r="I592" s="32"/>
      <c r="J592" s="32"/>
      <c r="K592" s="18"/>
      <c r="L592" s="33"/>
      <c r="M592" s="33"/>
      <c r="N592" s="18"/>
      <c r="O592" s="21"/>
      <c r="P592" s="18"/>
      <c r="Q592" s="18"/>
      <c r="R592" s="22"/>
      <c r="S592" s="22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23"/>
      <c r="AQ592" s="23"/>
      <c r="AR592" s="18"/>
      <c r="AS592" s="19"/>
      <c r="AT592" s="18"/>
      <c r="AU592" s="18"/>
      <c r="AV592" s="18"/>
    </row>
    <row r="593" spans="1:48" ht="3.75" customHeight="1" x14ac:dyDescent="0.2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</row>
    <row r="594" spans="1:48" x14ac:dyDescent="0.2">
      <c r="A594" s="31"/>
      <c r="B594" s="31"/>
      <c r="C594" s="18"/>
      <c r="D594" s="32"/>
      <c r="E594" s="32"/>
      <c r="F594" s="32"/>
      <c r="G594" s="32"/>
      <c r="H594" s="32"/>
      <c r="I594" s="32"/>
      <c r="J594" s="32"/>
      <c r="K594" s="18"/>
      <c r="L594" s="33"/>
      <c r="M594" s="33"/>
      <c r="N594" s="18"/>
      <c r="O594" s="21"/>
      <c r="P594" s="18"/>
      <c r="Q594" s="18"/>
      <c r="R594" s="22"/>
      <c r="S594" s="22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23"/>
      <c r="AQ594" s="23"/>
      <c r="AR594" s="18"/>
      <c r="AS594" s="19"/>
      <c r="AT594" s="18"/>
      <c r="AU594" s="18"/>
      <c r="AV594" s="18"/>
    </row>
    <row r="595" spans="1:48" ht="4.5" customHeight="1" x14ac:dyDescent="0.2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</row>
    <row r="596" spans="1:48" x14ac:dyDescent="0.2">
      <c r="A596" s="31"/>
      <c r="B596" s="31"/>
      <c r="C596" s="18"/>
      <c r="D596" s="32"/>
      <c r="E596" s="32"/>
      <c r="F596" s="32"/>
      <c r="G596" s="32"/>
      <c r="H596" s="32"/>
      <c r="I596" s="32"/>
      <c r="J596" s="32"/>
      <c r="K596" s="18"/>
      <c r="L596" s="33"/>
      <c r="M596" s="33"/>
      <c r="N596" s="18"/>
      <c r="O596" s="21"/>
      <c r="P596" s="18"/>
      <c r="Q596" s="18"/>
      <c r="R596" s="22"/>
      <c r="S596" s="22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23"/>
      <c r="AQ596" s="23"/>
      <c r="AR596" s="18"/>
      <c r="AS596" s="19"/>
      <c r="AT596" s="18"/>
      <c r="AU596" s="18"/>
      <c r="AV596" s="18"/>
    </row>
    <row r="597" spans="1:48" ht="5.25" customHeight="1" x14ac:dyDescent="0.2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9"/>
      <c r="AT597" s="18"/>
      <c r="AU597" s="18"/>
      <c r="AV597" s="18"/>
    </row>
    <row r="598" spans="1:48" x14ac:dyDescent="0.2">
      <c r="A598" s="34"/>
      <c r="B598" s="34"/>
      <c r="C598" s="35"/>
      <c r="D598" s="34"/>
      <c r="E598" s="34"/>
      <c r="F598" s="34"/>
      <c r="G598" s="34"/>
      <c r="H598" s="34"/>
      <c r="I598" s="34"/>
      <c r="J598" s="34"/>
      <c r="K598" s="35"/>
      <c r="L598" s="34"/>
      <c r="M598" s="34"/>
      <c r="N598" s="35"/>
      <c r="O598" s="36"/>
      <c r="P598" s="18"/>
      <c r="Q598" s="18"/>
      <c r="R598" s="37"/>
      <c r="S598" s="37"/>
      <c r="T598" s="18"/>
      <c r="U598" s="37"/>
      <c r="V598" s="37"/>
      <c r="W598" s="18"/>
      <c r="X598" s="37"/>
      <c r="Y598" s="37"/>
      <c r="Z598" s="18"/>
      <c r="AA598" s="37"/>
      <c r="AB598" s="37"/>
      <c r="AC598" s="18"/>
      <c r="AD598" s="37"/>
      <c r="AE598" s="37"/>
      <c r="AF598" s="18"/>
      <c r="AG598" s="37"/>
      <c r="AH598" s="37"/>
      <c r="AI598" s="18"/>
      <c r="AJ598" s="37"/>
      <c r="AK598" s="37"/>
      <c r="AL598" s="18"/>
      <c r="AM598" s="37"/>
      <c r="AN598" s="37"/>
      <c r="AO598" s="18"/>
      <c r="AP598" s="32"/>
      <c r="AQ598" s="32"/>
      <c r="AR598" s="18"/>
      <c r="AS598" s="19"/>
      <c r="AT598" s="18"/>
      <c r="AU598" s="18"/>
      <c r="AV598" s="18"/>
    </row>
    <row r="599" spans="1:48" ht="3" customHeight="1" x14ac:dyDescent="0.2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</row>
    <row r="600" spans="1:48" x14ac:dyDescent="0.2">
      <c r="A600" s="31"/>
      <c r="B600" s="31"/>
      <c r="C600" s="18"/>
      <c r="D600" s="32"/>
      <c r="E600" s="32"/>
      <c r="F600" s="32"/>
      <c r="G600" s="32"/>
      <c r="H600" s="32"/>
      <c r="I600" s="32"/>
      <c r="J600" s="32"/>
      <c r="K600" s="18"/>
      <c r="L600" s="33"/>
      <c r="M600" s="33"/>
      <c r="N600" s="18"/>
      <c r="O600" s="21"/>
      <c r="P600" s="18"/>
      <c r="Q600" s="18"/>
      <c r="R600" s="22"/>
      <c r="S600" s="22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23"/>
      <c r="AQ600" s="23"/>
      <c r="AR600" s="18"/>
      <c r="AS600" s="19"/>
      <c r="AT600" s="18"/>
      <c r="AU600" s="18"/>
      <c r="AV600" s="18"/>
    </row>
    <row r="601" spans="1:48" ht="3.75" customHeight="1" x14ac:dyDescent="0.2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</row>
    <row r="602" spans="1:48" x14ac:dyDescent="0.2">
      <c r="A602" s="31"/>
      <c r="B602" s="31"/>
      <c r="C602" s="18"/>
      <c r="D602" s="32"/>
      <c r="E602" s="32"/>
      <c r="F602" s="32"/>
      <c r="G602" s="32"/>
      <c r="H602" s="32"/>
      <c r="I602" s="32"/>
      <c r="J602" s="32"/>
      <c r="K602" s="18"/>
      <c r="L602" s="33"/>
      <c r="M602" s="33"/>
      <c r="N602" s="18"/>
      <c r="O602" s="21"/>
      <c r="P602" s="18"/>
      <c r="Q602" s="18"/>
      <c r="R602" s="22"/>
      <c r="S602" s="22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23"/>
      <c r="AQ602" s="23"/>
      <c r="AR602" s="18"/>
      <c r="AS602" s="19"/>
      <c r="AT602" s="18"/>
      <c r="AU602" s="18"/>
      <c r="AV602" s="18"/>
    </row>
    <row r="603" spans="1:48" ht="4.5" customHeight="1" x14ac:dyDescent="0.2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</row>
    <row r="604" spans="1:48" x14ac:dyDescent="0.2">
      <c r="A604" s="31"/>
      <c r="B604" s="31"/>
      <c r="C604" s="18"/>
      <c r="D604" s="32"/>
      <c r="E604" s="32"/>
      <c r="F604" s="32"/>
      <c r="G604" s="32"/>
      <c r="H604" s="32"/>
      <c r="I604" s="32"/>
      <c r="J604" s="32"/>
      <c r="K604" s="18"/>
      <c r="L604" s="33"/>
      <c r="M604" s="33"/>
      <c r="N604" s="18"/>
      <c r="O604" s="21"/>
      <c r="P604" s="18"/>
      <c r="Q604" s="18"/>
      <c r="R604" s="22"/>
      <c r="S604" s="22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23"/>
      <c r="AQ604" s="23"/>
      <c r="AR604" s="18"/>
      <c r="AS604" s="19"/>
      <c r="AT604" s="18"/>
      <c r="AU604" s="18"/>
      <c r="AV604" s="18"/>
    </row>
    <row r="605" spans="1:48" ht="5.25" customHeight="1" x14ac:dyDescent="0.2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</row>
    <row r="606" spans="1:48" x14ac:dyDescent="0.2">
      <c r="A606" s="31"/>
      <c r="B606" s="31"/>
      <c r="C606" s="18"/>
      <c r="D606" s="32"/>
      <c r="E606" s="32"/>
      <c r="F606" s="32"/>
      <c r="G606" s="32"/>
      <c r="H606" s="32"/>
      <c r="I606" s="32"/>
      <c r="J606" s="32"/>
      <c r="K606" s="18"/>
      <c r="L606" s="33"/>
      <c r="M606" s="33"/>
      <c r="N606" s="18"/>
      <c r="O606" s="21"/>
      <c r="P606" s="18"/>
      <c r="Q606" s="18"/>
      <c r="R606" s="22"/>
      <c r="S606" s="22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23"/>
      <c r="AQ606" s="23"/>
      <c r="AR606" s="18"/>
      <c r="AS606" s="19"/>
      <c r="AT606" s="18"/>
      <c r="AU606" s="18"/>
      <c r="AV606" s="18"/>
    </row>
    <row r="607" spans="1:48" ht="3.75" customHeight="1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</row>
    <row r="608" spans="1:48" x14ac:dyDescent="0.2">
      <c r="A608" s="31"/>
      <c r="B608" s="31"/>
      <c r="C608" s="18"/>
      <c r="D608" s="32"/>
      <c r="E608" s="32"/>
      <c r="F608" s="32"/>
      <c r="G608" s="32"/>
      <c r="H608" s="32"/>
      <c r="I608" s="32"/>
      <c r="J608" s="32"/>
      <c r="K608" s="18"/>
      <c r="L608" s="33"/>
      <c r="M608" s="33"/>
      <c r="N608" s="18"/>
      <c r="O608" s="21"/>
      <c r="P608" s="18"/>
      <c r="Q608" s="18"/>
      <c r="R608" s="22"/>
      <c r="S608" s="22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23"/>
      <c r="AQ608" s="23"/>
      <c r="AR608" s="18"/>
      <c r="AS608" s="19"/>
      <c r="AT608" s="18"/>
      <c r="AU608" s="18"/>
      <c r="AV608" s="18"/>
    </row>
    <row r="609" spans="1:48" ht="4.5" customHeight="1" x14ac:dyDescent="0.2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</row>
    <row r="610" spans="1:48" x14ac:dyDescent="0.2">
      <c r="A610" s="31"/>
      <c r="B610" s="31"/>
      <c r="C610" s="18"/>
      <c r="D610" s="32"/>
      <c r="E610" s="32"/>
      <c r="F610" s="32"/>
      <c r="G610" s="32"/>
      <c r="H610" s="32"/>
      <c r="I610" s="32"/>
      <c r="J610" s="32"/>
      <c r="K610" s="18"/>
      <c r="L610" s="33"/>
      <c r="M610" s="33"/>
      <c r="N610" s="18"/>
      <c r="O610" s="21"/>
      <c r="P610" s="18"/>
      <c r="Q610" s="18"/>
      <c r="R610" s="22"/>
      <c r="S610" s="22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23"/>
      <c r="AQ610" s="23"/>
      <c r="AR610" s="18"/>
      <c r="AS610" s="19"/>
      <c r="AT610" s="18"/>
      <c r="AU610" s="18"/>
      <c r="AV610" s="18"/>
    </row>
    <row r="611" spans="1:48" ht="3.75" customHeight="1" x14ac:dyDescent="0.2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</row>
    <row r="612" spans="1:48" x14ac:dyDescent="0.2">
      <c r="A612" s="31"/>
      <c r="B612" s="31"/>
      <c r="C612" s="18"/>
      <c r="D612" s="32"/>
      <c r="E612" s="32"/>
      <c r="F612" s="32"/>
      <c r="G612" s="32"/>
      <c r="H612" s="32"/>
      <c r="I612" s="32"/>
      <c r="J612" s="32"/>
      <c r="K612" s="18"/>
      <c r="L612" s="33"/>
      <c r="M612" s="33"/>
      <c r="N612" s="18"/>
      <c r="O612" s="21"/>
      <c r="P612" s="18"/>
      <c r="Q612" s="18"/>
      <c r="R612" s="22"/>
      <c r="S612" s="22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23"/>
      <c r="AQ612" s="23"/>
      <c r="AR612" s="18"/>
      <c r="AS612" s="19"/>
      <c r="AT612" s="18"/>
      <c r="AU612" s="18"/>
      <c r="AV612" s="18"/>
    </row>
    <row r="613" spans="1:48" ht="4.5" customHeight="1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</row>
    <row r="614" spans="1:48" x14ac:dyDescent="0.2">
      <c r="A614" s="31"/>
      <c r="B614" s="31"/>
      <c r="C614" s="18"/>
      <c r="D614" s="32"/>
      <c r="E614" s="32"/>
      <c r="F614" s="32"/>
      <c r="G614" s="32"/>
      <c r="H614" s="32"/>
      <c r="I614" s="32"/>
      <c r="J614" s="32"/>
      <c r="K614" s="18"/>
      <c r="L614" s="33"/>
      <c r="M614" s="33"/>
      <c r="N614" s="18"/>
      <c r="O614" s="21"/>
      <c r="P614" s="18"/>
      <c r="Q614" s="18"/>
      <c r="R614" s="22"/>
      <c r="S614" s="22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23"/>
      <c r="AQ614" s="23"/>
      <c r="AR614" s="18"/>
      <c r="AS614" s="19"/>
      <c r="AT614" s="18"/>
      <c r="AU614" s="18"/>
      <c r="AV614" s="18"/>
    </row>
    <row r="615" spans="1:48" ht="3.75" customHeight="1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</row>
    <row r="616" spans="1:48" x14ac:dyDescent="0.2">
      <c r="A616" s="31"/>
      <c r="B616" s="31"/>
      <c r="C616" s="18"/>
      <c r="D616" s="32"/>
      <c r="E616" s="32"/>
      <c r="F616" s="32"/>
      <c r="G616" s="32"/>
      <c r="H616" s="32"/>
      <c r="I616" s="32"/>
      <c r="J616" s="32"/>
      <c r="K616" s="18"/>
      <c r="L616" s="33"/>
      <c r="M616" s="33"/>
      <c r="N616" s="18"/>
      <c r="O616" s="21"/>
      <c r="P616" s="18"/>
      <c r="Q616" s="18"/>
      <c r="R616" s="22"/>
      <c r="S616" s="22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23"/>
      <c r="AQ616" s="23"/>
      <c r="AR616" s="18"/>
      <c r="AS616" s="19"/>
      <c r="AT616" s="18"/>
      <c r="AU616" s="18"/>
      <c r="AV616" s="18"/>
    </row>
    <row r="617" spans="1:48" ht="3.75" customHeight="1" x14ac:dyDescent="0.2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</row>
    <row r="618" spans="1:48" x14ac:dyDescent="0.2">
      <c r="A618" s="31"/>
      <c r="B618" s="31"/>
      <c r="C618" s="18"/>
      <c r="D618" s="32"/>
      <c r="E618" s="32"/>
      <c r="F618" s="32"/>
      <c r="G618" s="32"/>
      <c r="H618" s="32"/>
      <c r="I618" s="32"/>
      <c r="J618" s="32"/>
      <c r="K618" s="18"/>
      <c r="L618" s="33"/>
      <c r="M618" s="33"/>
      <c r="N618" s="18"/>
      <c r="O618" s="21"/>
      <c r="P618" s="18"/>
      <c r="Q618" s="18"/>
      <c r="R618" s="22"/>
      <c r="S618" s="22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23"/>
      <c r="AQ618" s="23"/>
      <c r="AR618" s="18"/>
      <c r="AS618" s="19"/>
      <c r="AT618" s="18"/>
      <c r="AU618" s="18"/>
      <c r="AV618" s="18"/>
    </row>
    <row r="619" spans="1:48" ht="3.75" customHeight="1" x14ac:dyDescent="0.2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</row>
    <row r="620" spans="1:48" x14ac:dyDescent="0.2">
      <c r="A620" s="31"/>
      <c r="B620" s="31"/>
      <c r="C620" s="18"/>
      <c r="D620" s="32"/>
      <c r="E620" s="32"/>
      <c r="F620" s="32"/>
      <c r="G620" s="32"/>
      <c r="H620" s="32"/>
      <c r="I620" s="32"/>
      <c r="J620" s="32"/>
      <c r="K620" s="18"/>
      <c r="L620" s="33"/>
      <c r="M620" s="33"/>
      <c r="N620" s="18"/>
      <c r="O620" s="21"/>
      <c r="P620" s="18"/>
      <c r="Q620" s="18"/>
      <c r="R620" s="22"/>
      <c r="S620" s="22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23"/>
      <c r="AQ620" s="23"/>
      <c r="AR620" s="18"/>
      <c r="AS620" s="19"/>
      <c r="AT620" s="18"/>
      <c r="AU620" s="18"/>
      <c r="AV620" s="18"/>
    </row>
    <row r="621" spans="1:48" ht="5.25" customHeight="1" x14ac:dyDescent="0.2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</row>
    <row r="622" spans="1:48" x14ac:dyDescent="0.2">
      <c r="A622" s="31"/>
      <c r="B622" s="31"/>
      <c r="C622" s="18"/>
      <c r="D622" s="32"/>
      <c r="E622" s="32"/>
      <c r="F622" s="32"/>
      <c r="G622" s="32"/>
      <c r="H622" s="32"/>
      <c r="I622" s="32"/>
      <c r="J622" s="32"/>
      <c r="K622" s="18"/>
      <c r="L622" s="33"/>
      <c r="M622" s="33"/>
      <c r="N622" s="18"/>
      <c r="O622" s="21"/>
      <c r="P622" s="18"/>
      <c r="Q622" s="18"/>
      <c r="R622" s="22"/>
      <c r="S622" s="22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23"/>
      <c r="AQ622" s="23"/>
      <c r="AR622" s="18"/>
      <c r="AS622" s="19"/>
      <c r="AT622" s="18"/>
      <c r="AU622" s="18"/>
      <c r="AV622" s="18"/>
    </row>
    <row r="623" spans="1:48" ht="4.5" customHeight="1" x14ac:dyDescent="0.2">
      <c r="A623" s="35"/>
      <c r="B623" s="35"/>
      <c r="C623" s="18"/>
      <c r="D623" s="38"/>
      <c r="E623" s="38"/>
      <c r="F623" s="38"/>
      <c r="G623" s="38"/>
      <c r="H623" s="38"/>
      <c r="I623" s="38"/>
      <c r="J623" s="38"/>
      <c r="K623" s="18"/>
      <c r="L623" s="39"/>
      <c r="M623" s="39"/>
      <c r="N623" s="18"/>
      <c r="O623" s="21"/>
      <c r="P623" s="18"/>
      <c r="Q623" s="18"/>
      <c r="R623" s="22"/>
      <c r="S623" s="22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40"/>
      <c r="AQ623" s="40"/>
      <c r="AR623" s="18"/>
      <c r="AS623" s="19"/>
      <c r="AT623" s="18"/>
      <c r="AU623" s="18"/>
      <c r="AV623" s="18"/>
    </row>
    <row r="624" spans="1:48" x14ac:dyDescent="0.2">
      <c r="A624" s="31"/>
      <c r="B624" s="31"/>
      <c r="C624" s="18"/>
      <c r="D624" s="32"/>
      <c r="E624" s="32"/>
      <c r="F624" s="32"/>
      <c r="G624" s="32"/>
      <c r="H624" s="32"/>
      <c r="I624" s="32"/>
      <c r="J624" s="32"/>
      <c r="K624" s="18"/>
      <c r="L624" s="33"/>
      <c r="M624" s="33"/>
      <c r="N624" s="18"/>
      <c r="O624" s="21"/>
      <c r="P624" s="18"/>
      <c r="Q624" s="18"/>
      <c r="R624" s="22"/>
      <c r="S624" s="22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23"/>
      <c r="AQ624" s="23"/>
      <c r="AR624" s="18"/>
      <c r="AS624" s="19"/>
      <c r="AT624" s="18"/>
      <c r="AU624" s="18"/>
      <c r="AV624" s="18"/>
    </row>
    <row r="625" spans="1:48" ht="3.75" customHeight="1" x14ac:dyDescent="0.2">
      <c r="A625" s="35"/>
      <c r="B625" s="35"/>
      <c r="C625" s="18"/>
      <c r="D625" s="38"/>
      <c r="E625" s="38"/>
      <c r="F625" s="38"/>
      <c r="G625" s="38"/>
      <c r="H625" s="38"/>
      <c r="I625" s="38"/>
      <c r="J625" s="38"/>
      <c r="K625" s="18"/>
      <c r="L625" s="39"/>
      <c r="M625" s="39"/>
      <c r="N625" s="18"/>
      <c r="O625" s="21"/>
      <c r="P625" s="18"/>
      <c r="Q625" s="18"/>
      <c r="R625" s="22"/>
      <c r="S625" s="22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40"/>
      <c r="AQ625" s="40"/>
      <c r="AR625" s="18"/>
      <c r="AS625" s="19"/>
      <c r="AT625" s="18"/>
      <c r="AU625" s="18"/>
      <c r="AV625" s="18"/>
    </row>
    <row r="626" spans="1:48" x14ac:dyDescent="0.2">
      <c r="A626" s="31"/>
      <c r="B626" s="31"/>
      <c r="C626" s="18"/>
      <c r="D626" s="32"/>
      <c r="E626" s="32"/>
      <c r="F626" s="32"/>
      <c r="G626" s="32"/>
      <c r="H626" s="32"/>
      <c r="I626" s="32"/>
      <c r="J626" s="32"/>
      <c r="K626" s="18"/>
      <c r="L626" s="33"/>
      <c r="M626" s="33"/>
      <c r="N626" s="18"/>
      <c r="O626" s="21"/>
      <c r="P626" s="18"/>
      <c r="Q626" s="18"/>
      <c r="R626" s="22"/>
      <c r="S626" s="22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23"/>
      <c r="AQ626" s="23"/>
      <c r="AR626" s="18"/>
      <c r="AS626" s="19"/>
      <c r="AT626" s="18"/>
      <c r="AU626" s="18"/>
      <c r="AV626" s="18"/>
    </row>
    <row r="627" spans="1:48" ht="3.75" customHeight="1" x14ac:dyDescent="0.2">
      <c r="A627" s="35"/>
      <c r="B627" s="35"/>
      <c r="C627" s="18"/>
      <c r="D627" s="38"/>
      <c r="E627" s="38"/>
      <c r="F627" s="38"/>
      <c r="G627" s="38"/>
      <c r="H627" s="38"/>
      <c r="I627" s="38"/>
      <c r="J627" s="38"/>
      <c r="K627" s="18"/>
      <c r="L627" s="39"/>
      <c r="M627" s="39"/>
      <c r="N627" s="18"/>
      <c r="O627" s="21"/>
      <c r="P627" s="18"/>
      <c r="Q627" s="18"/>
      <c r="R627" s="22"/>
      <c r="S627" s="22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40"/>
      <c r="AQ627" s="40"/>
      <c r="AR627" s="18"/>
      <c r="AS627" s="19"/>
      <c r="AT627" s="18"/>
      <c r="AU627" s="18"/>
      <c r="AV627" s="18"/>
    </row>
    <row r="628" spans="1:48" x14ac:dyDescent="0.2">
      <c r="A628" s="31"/>
      <c r="B628" s="31"/>
      <c r="C628" s="18"/>
      <c r="D628" s="32"/>
      <c r="E628" s="32"/>
      <c r="F628" s="32"/>
      <c r="G628" s="32"/>
      <c r="H628" s="32"/>
      <c r="I628" s="32"/>
      <c r="J628" s="32"/>
      <c r="K628" s="18"/>
      <c r="L628" s="33"/>
      <c r="M628" s="33"/>
      <c r="N628" s="18"/>
      <c r="O628" s="21"/>
      <c r="P628" s="18"/>
      <c r="Q628" s="18"/>
      <c r="R628" s="22"/>
      <c r="S628" s="22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23"/>
      <c r="AQ628" s="23"/>
      <c r="AR628" s="18"/>
      <c r="AS628" s="19"/>
      <c r="AT628" s="18"/>
      <c r="AU628" s="18"/>
      <c r="AV628" s="18"/>
    </row>
    <row r="629" spans="1:48" ht="3.75" customHeight="1" x14ac:dyDescent="0.2">
      <c r="A629" s="35"/>
      <c r="B629" s="35"/>
      <c r="C629" s="18"/>
      <c r="D629" s="38"/>
      <c r="E629" s="38"/>
      <c r="F629" s="38"/>
      <c r="G629" s="38"/>
      <c r="H629" s="38"/>
      <c r="I629" s="38"/>
      <c r="J629" s="38"/>
      <c r="K629" s="18"/>
      <c r="L629" s="39"/>
      <c r="M629" s="39"/>
      <c r="N629" s="18"/>
      <c r="O629" s="21"/>
      <c r="P629" s="18"/>
      <c r="Q629" s="18"/>
      <c r="R629" s="22"/>
      <c r="S629" s="22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40"/>
      <c r="AQ629" s="40"/>
      <c r="AR629" s="18"/>
      <c r="AS629" s="19"/>
      <c r="AT629" s="18"/>
      <c r="AU629" s="18"/>
      <c r="AV629" s="18"/>
    </row>
    <row r="630" spans="1:48" x14ac:dyDescent="0.2">
      <c r="A630" s="31"/>
      <c r="B630" s="31"/>
      <c r="C630" s="18"/>
      <c r="D630" s="32"/>
      <c r="E630" s="32"/>
      <c r="F630" s="32"/>
      <c r="G630" s="32"/>
      <c r="H630" s="32"/>
      <c r="I630" s="32"/>
      <c r="J630" s="32"/>
      <c r="K630" s="18"/>
      <c r="L630" s="33"/>
      <c r="M630" s="33"/>
      <c r="N630" s="18"/>
      <c r="O630" s="21"/>
      <c r="P630" s="18"/>
      <c r="Q630" s="18"/>
      <c r="R630" s="22"/>
      <c r="S630" s="22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23"/>
      <c r="AQ630" s="23"/>
      <c r="AR630" s="18"/>
      <c r="AS630" s="19"/>
      <c r="AT630" s="18"/>
      <c r="AU630" s="18"/>
      <c r="AV630" s="18"/>
    </row>
    <row r="631" spans="1:48" ht="13.5" customHeight="1" x14ac:dyDescent="0.2">
      <c r="A631" s="35"/>
      <c r="B631" s="35"/>
      <c r="C631" s="18"/>
      <c r="D631" s="38"/>
      <c r="E631" s="38"/>
      <c r="F631" s="38"/>
      <c r="G631" s="38"/>
      <c r="H631" s="38"/>
      <c r="I631" s="38"/>
      <c r="J631" s="38"/>
      <c r="K631" s="18"/>
      <c r="L631" s="39"/>
      <c r="M631" s="39"/>
      <c r="N631" s="18"/>
      <c r="O631" s="21"/>
      <c r="P631" s="18"/>
      <c r="Q631" s="18"/>
      <c r="R631" s="22"/>
      <c r="S631" s="22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40"/>
      <c r="AQ631" s="40"/>
      <c r="AR631" s="18"/>
      <c r="AS631" s="19"/>
      <c r="AT631" s="18"/>
      <c r="AU631" s="18"/>
      <c r="AV631" s="18"/>
    </row>
  </sheetData>
  <sheetCalcPr fullCalcOnLoad="1"/>
  <mergeCells count="1170">
    <mergeCell ref="A628:B628"/>
    <mergeCell ref="D628:J628"/>
    <mergeCell ref="L628:M628"/>
    <mergeCell ref="AP628:AQ628"/>
    <mergeCell ref="A630:B630"/>
    <mergeCell ref="D630:J630"/>
    <mergeCell ref="L630:M630"/>
    <mergeCell ref="AP630:AQ630"/>
    <mergeCell ref="A624:B624"/>
    <mergeCell ref="D624:J624"/>
    <mergeCell ref="L624:M624"/>
    <mergeCell ref="AP624:AQ624"/>
    <mergeCell ref="A626:B626"/>
    <mergeCell ref="D626:J626"/>
    <mergeCell ref="L626:M626"/>
    <mergeCell ref="AP626:AQ626"/>
    <mergeCell ref="A620:B620"/>
    <mergeCell ref="D620:J620"/>
    <mergeCell ref="L620:M620"/>
    <mergeCell ref="AP620:AQ620"/>
    <mergeCell ref="A622:B622"/>
    <mergeCell ref="D622:J622"/>
    <mergeCell ref="L622:M622"/>
    <mergeCell ref="AP622:AQ622"/>
    <mergeCell ref="A616:B616"/>
    <mergeCell ref="D616:J616"/>
    <mergeCell ref="L616:M616"/>
    <mergeCell ref="AP616:AQ616"/>
    <mergeCell ref="A618:B618"/>
    <mergeCell ref="D618:J618"/>
    <mergeCell ref="L618:M618"/>
    <mergeCell ref="AP618:AQ618"/>
    <mergeCell ref="A612:B612"/>
    <mergeCell ref="D612:J612"/>
    <mergeCell ref="L612:M612"/>
    <mergeCell ref="AP612:AQ612"/>
    <mergeCell ref="A614:B614"/>
    <mergeCell ref="D614:J614"/>
    <mergeCell ref="L614:M614"/>
    <mergeCell ref="AP614:AQ614"/>
    <mergeCell ref="A608:B608"/>
    <mergeCell ref="D608:J608"/>
    <mergeCell ref="L608:M608"/>
    <mergeCell ref="AP608:AQ608"/>
    <mergeCell ref="A610:B610"/>
    <mergeCell ref="D610:J610"/>
    <mergeCell ref="L610:M610"/>
    <mergeCell ref="AP610:AQ610"/>
    <mergeCell ref="A604:B604"/>
    <mergeCell ref="D604:J604"/>
    <mergeCell ref="L604:M604"/>
    <mergeCell ref="AP604:AQ604"/>
    <mergeCell ref="A606:B606"/>
    <mergeCell ref="D606:J606"/>
    <mergeCell ref="L606:M606"/>
    <mergeCell ref="AP606:AQ606"/>
    <mergeCell ref="A600:B600"/>
    <mergeCell ref="D600:J600"/>
    <mergeCell ref="L600:M600"/>
    <mergeCell ref="AP600:AQ600"/>
    <mergeCell ref="A602:B602"/>
    <mergeCell ref="D602:J602"/>
    <mergeCell ref="L602:M602"/>
    <mergeCell ref="AP602:AQ602"/>
    <mergeCell ref="A596:B596"/>
    <mergeCell ref="D596:J596"/>
    <mergeCell ref="L596:M596"/>
    <mergeCell ref="AP596:AQ596"/>
    <mergeCell ref="A598:B598"/>
    <mergeCell ref="D598:J598"/>
    <mergeCell ref="L598:M598"/>
    <mergeCell ref="AP598:AQ598"/>
    <mergeCell ref="A592:B592"/>
    <mergeCell ref="D592:J592"/>
    <mergeCell ref="L592:M592"/>
    <mergeCell ref="AP592:AQ592"/>
    <mergeCell ref="A594:B594"/>
    <mergeCell ref="D594:J594"/>
    <mergeCell ref="L594:M594"/>
    <mergeCell ref="AP594:AQ594"/>
    <mergeCell ref="A588:B588"/>
    <mergeCell ref="D588:J588"/>
    <mergeCell ref="L588:M588"/>
    <mergeCell ref="AP588:AQ588"/>
    <mergeCell ref="A590:B590"/>
    <mergeCell ref="D590:J590"/>
    <mergeCell ref="L590:M590"/>
    <mergeCell ref="AP590:AQ590"/>
    <mergeCell ref="A584:B584"/>
    <mergeCell ref="D584:J584"/>
    <mergeCell ref="L584:M584"/>
    <mergeCell ref="AP584:AQ584"/>
    <mergeCell ref="A586:B586"/>
    <mergeCell ref="D586:J586"/>
    <mergeCell ref="L586:M586"/>
    <mergeCell ref="AP586:AQ586"/>
    <mergeCell ref="A580:B580"/>
    <mergeCell ref="D580:J580"/>
    <mergeCell ref="L580:M580"/>
    <mergeCell ref="AP580:AQ580"/>
    <mergeCell ref="A582:B582"/>
    <mergeCell ref="D582:J582"/>
    <mergeCell ref="L582:M582"/>
    <mergeCell ref="AP582:AQ582"/>
    <mergeCell ref="A576:B576"/>
    <mergeCell ref="D576:J576"/>
    <mergeCell ref="L576:M576"/>
    <mergeCell ref="AP576:AQ576"/>
    <mergeCell ref="A578:B578"/>
    <mergeCell ref="D578:J578"/>
    <mergeCell ref="L578:M578"/>
    <mergeCell ref="AP578:AQ578"/>
    <mergeCell ref="A572:B572"/>
    <mergeCell ref="D572:J572"/>
    <mergeCell ref="L572:M572"/>
    <mergeCell ref="AP572:AQ572"/>
    <mergeCell ref="A574:B574"/>
    <mergeCell ref="D574:J574"/>
    <mergeCell ref="L574:M574"/>
    <mergeCell ref="AP574:AQ574"/>
    <mergeCell ref="A568:B568"/>
    <mergeCell ref="D568:J568"/>
    <mergeCell ref="L568:M568"/>
    <mergeCell ref="AP568:AQ568"/>
    <mergeCell ref="A570:B570"/>
    <mergeCell ref="D570:J570"/>
    <mergeCell ref="L570:M570"/>
    <mergeCell ref="AP570:AQ570"/>
    <mergeCell ref="A564:B564"/>
    <mergeCell ref="D564:J564"/>
    <mergeCell ref="L564:M564"/>
    <mergeCell ref="AP564:AQ564"/>
    <mergeCell ref="A566:B566"/>
    <mergeCell ref="D566:J566"/>
    <mergeCell ref="L566:M566"/>
    <mergeCell ref="AP566:AQ566"/>
    <mergeCell ref="A560:B560"/>
    <mergeCell ref="D560:J560"/>
    <mergeCell ref="L560:M560"/>
    <mergeCell ref="AP560:AQ560"/>
    <mergeCell ref="A562:B562"/>
    <mergeCell ref="D562:J562"/>
    <mergeCell ref="L562:M562"/>
    <mergeCell ref="AP562:AQ562"/>
    <mergeCell ref="A556:B556"/>
    <mergeCell ref="D556:J556"/>
    <mergeCell ref="L556:M556"/>
    <mergeCell ref="AP556:AQ556"/>
    <mergeCell ref="A558:B558"/>
    <mergeCell ref="D558:J558"/>
    <mergeCell ref="L558:M558"/>
    <mergeCell ref="AP558:AQ558"/>
    <mergeCell ref="A552:B552"/>
    <mergeCell ref="D552:J552"/>
    <mergeCell ref="L552:M552"/>
    <mergeCell ref="AP552:AQ552"/>
    <mergeCell ref="A554:B554"/>
    <mergeCell ref="D554:J554"/>
    <mergeCell ref="L554:M554"/>
    <mergeCell ref="AP554:AQ554"/>
    <mergeCell ref="A548:B548"/>
    <mergeCell ref="D548:J548"/>
    <mergeCell ref="L548:M548"/>
    <mergeCell ref="AP548:AQ548"/>
    <mergeCell ref="A550:B550"/>
    <mergeCell ref="D550:J550"/>
    <mergeCell ref="L550:M550"/>
    <mergeCell ref="AP550:AQ550"/>
    <mergeCell ref="A544:B544"/>
    <mergeCell ref="D544:J544"/>
    <mergeCell ref="L544:M544"/>
    <mergeCell ref="AP544:AQ544"/>
    <mergeCell ref="A546:B546"/>
    <mergeCell ref="D546:J546"/>
    <mergeCell ref="L546:M546"/>
    <mergeCell ref="AP546:AQ546"/>
    <mergeCell ref="A540:B540"/>
    <mergeCell ref="D540:J540"/>
    <mergeCell ref="L540:M540"/>
    <mergeCell ref="AP540:AQ540"/>
    <mergeCell ref="A542:B542"/>
    <mergeCell ref="D542:J542"/>
    <mergeCell ref="L542:M542"/>
    <mergeCell ref="AP542:AQ542"/>
    <mergeCell ref="A536:B536"/>
    <mergeCell ref="D536:J536"/>
    <mergeCell ref="L536:M536"/>
    <mergeCell ref="AP536:AQ536"/>
    <mergeCell ref="A538:B538"/>
    <mergeCell ref="D538:J538"/>
    <mergeCell ref="L538:M538"/>
    <mergeCell ref="AP538:AQ538"/>
    <mergeCell ref="A532:B532"/>
    <mergeCell ref="D532:J532"/>
    <mergeCell ref="L532:M532"/>
    <mergeCell ref="AP532:AQ532"/>
    <mergeCell ref="A534:M534"/>
    <mergeCell ref="AP534:AQ534"/>
    <mergeCell ref="A528:B528"/>
    <mergeCell ref="D528:J528"/>
    <mergeCell ref="L528:M528"/>
    <mergeCell ref="AP528:AQ528"/>
    <mergeCell ref="A530:B530"/>
    <mergeCell ref="D530:J530"/>
    <mergeCell ref="L530:M530"/>
    <mergeCell ref="AP530:AQ530"/>
    <mergeCell ref="A524:B524"/>
    <mergeCell ref="D524:J524"/>
    <mergeCell ref="L524:M524"/>
    <mergeCell ref="AP524:AQ524"/>
    <mergeCell ref="A526:B526"/>
    <mergeCell ref="D526:J526"/>
    <mergeCell ref="L526:M526"/>
    <mergeCell ref="AP526:AQ526"/>
    <mergeCell ref="A520:B520"/>
    <mergeCell ref="D520:J520"/>
    <mergeCell ref="L520:M520"/>
    <mergeCell ref="AP520:AQ520"/>
    <mergeCell ref="A522:B522"/>
    <mergeCell ref="D522:J522"/>
    <mergeCell ref="L522:M522"/>
    <mergeCell ref="AP522:AQ522"/>
    <mergeCell ref="A516:B516"/>
    <mergeCell ref="D516:J516"/>
    <mergeCell ref="L516:M516"/>
    <mergeCell ref="AP516:AQ516"/>
    <mergeCell ref="A518:B518"/>
    <mergeCell ref="D518:J518"/>
    <mergeCell ref="L518:M518"/>
    <mergeCell ref="AP518:AQ518"/>
    <mergeCell ref="A512:B512"/>
    <mergeCell ref="D512:J512"/>
    <mergeCell ref="L512:M512"/>
    <mergeCell ref="AP512:AQ512"/>
    <mergeCell ref="A514:B514"/>
    <mergeCell ref="D514:J514"/>
    <mergeCell ref="L514:M514"/>
    <mergeCell ref="AP514:AQ514"/>
    <mergeCell ref="A508:B508"/>
    <mergeCell ref="D508:J508"/>
    <mergeCell ref="L508:M508"/>
    <mergeCell ref="AP508:AQ508"/>
    <mergeCell ref="A510:B510"/>
    <mergeCell ref="D510:J510"/>
    <mergeCell ref="L510:M510"/>
    <mergeCell ref="AP510:AQ510"/>
    <mergeCell ref="A504:B504"/>
    <mergeCell ref="D504:J504"/>
    <mergeCell ref="L504:M504"/>
    <mergeCell ref="AP504:AQ504"/>
    <mergeCell ref="A506:B506"/>
    <mergeCell ref="D506:J506"/>
    <mergeCell ref="L506:M506"/>
    <mergeCell ref="AP506:AQ506"/>
    <mergeCell ref="A500:B500"/>
    <mergeCell ref="D500:J500"/>
    <mergeCell ref="L500:M500"/>
    <mergeCell ref="AP500:AQ500"/>
    <mergeCell ref="A502:B502"/>
    <mergeCell ref="D502:J502"/>
    <mergeCell ref="L502:M502"/>
    <mergeCell ref="AP502:AQ502"/>
    <mergeCell ref="A496:B496"/>
    <mergeCell ref="D496:J496"/>
    <mergeCell ref="L496:M496"/>
    <mergeCell ref="AP496:AQ496"/>
    <mergeCell ref="A498:B498"/>
    <mergeCell ref="D498:J498"/>
    <mergeCell ref="L498:M498"/>
    <mergeCell ref="AP498:AQ498"/>
    <mergeCell ref="A492:B492"/>
    <mergeCell ref="D492:J492"/>
    <mergeCell ref="L492:M492"/>
    <mergeCell ref="AP492:AQ492"/>
    <mergeCell ref="A494:B494"/>
    <mergeCell ref="D494:J494"/>
    <mergeCell ref="L494:M494"/>
    <mergeCell ref="AP494:AQ494"/>
    <mergeCell ref="A488:B488"/>
    <mergeCell ref="D488:J488"/>
    <mergeCell ref="L488:M488"/>
    <mergeCell ref="AP488:AQ488"/>
    <mergeCell ref="A490:B490"/>
    <mergeCell ref="D490:J490"/>
    <mergeCell ref="L490:M490"/>
    <mergeCell ref="AP490:AQ490"/>
    <mergeCell ref="A484:B484"/>
    <mergeCell ref="D484:J484"/>
    <mergeCell ref="L484:M484"/>
    <mergeCell ref="AP484:AQ484"/>
    <mergeCell ref="A486:B486"/>
    <mergeCell ref="D486:J486"/>
    <mergeCell ref="L486:M486"/>
    <mergeCell ref="AP486:AQ486"/>
    <mergeCell ref="A480:B480"/>
    <mergeCell ref="D480:J480"/>
    <mergeCell ref="L480:M480"/>
    <mergeCell ref="AP480:AQ480"/>
    <mergeCell ref="A482:B482"/>
    <mergeCell ref="D482:J482"/>
    <mergeCell ref="L482:M482"/>
    <mergeCell ref="AP482:AQ482"/>
    <mergeCell ref="A476:B476"/>
    <mergeCell ref="D476:J476"/>
    <mergeCell ref="L476:M476"/>
    <mergeCell ref="AP476:AQ476"/>
    <mergeCell ref="A478:B478"/>
    <mergeCell ref="D478:J478"/>
    <mergeCell ref="L478:M478"/>
    <mergeCell ref="AP478:AQ478"/>
    <mergeCell ref="A472:B472"/>
    <mergeCell ref="D472:J472"/>
    <mergeCell ref="L472:M472"/>
    <mergeCell ref="AP472:AQ472"/>
    <mergeCell ref="A474:B474"/>
    <mergeCell ref="D474:J474"/>
    <mergeCell ref="L474:M474"/>
    <mergeCell ref="AP474:AQ474"/>
    <mergeCell ref="A468:B468"/>
    <mergeCell ref="D468:J468"/>
    <mergeCell ref="L468:M468"/>
    <mergeCell ref="AP468:AQ468"/>
    <mergeCell ref="A470:B470"/>
    <mergeCell ref="D470:J470"/>
    <mergeCell ref="L470:M470"/>
    <mergeCell ref="AP470:AQ470"/>
    <mergeCell ref="A464:B464"/>
    <mergeCell ref="D464:J464"/>
    <mergeCell ref="L464:M464"/>
    <mergeCell ref="AP464:AQ464"/>
    <mergeCell ref="A466:B466"/>
    <mergeCell ref="D466:J466"/>
    <mergeCell ref="L466:M466"/>
    <mergeCell ref="AP466:AQ466"/>
    <mergeCell ref="A460:B460"/>
    <mergeCell ref="D460:J460"/>
    <mergeCell ref="L460:M460"/>
    <mergeCell ref="AP460:AQ460"/>
    <mergeCell ref="A462:B462"/>
    <mergeCell ref="D462:J462"/>
    <mergeCell ref="L462:M462"/>
    <mergeCell ref="AP462:AQ462"/>
    <mergeCell ref="A456:B456"/>
    <mergeCell ref="D456:J456"/>
    <mergeCell ref="L456:M456"/>
    <mergeCell ref="AP456:AQ456"/>
    <mergeCell ref="A458:B458"/>
    <mergeCell ref="D458:J458"/>
    <mergeCell ref="L458:M458"/>
    <mergeCell ref="AP458:AQ458"/>
    <mergeCell ref="A452:B452"/>
    <mergeCell ref="D452:J452"/>
    <mergeCell ref="L452:M452"/>
    <mergeCell ref="AP452:AQ452"/>
    <mergeCell ref="A454:B454"/>
    <mergeCell ref="D454:J454"/>
    <mergeCell ref="L454:M454"/>
    <mergeCell ref="AP454:AQ454"/>
    <mergeCell ref="A448:B448"/>
    <mergeCell ref="D448:J448"/>
    <mergeCell ref="L448:M448"/>
    <mergeCell ref="AP448:AQ448"/>
    <mergeCell ref="A450:B450"/>
    <mergeCell ref="D450:J450"/>
    <mergeCell ref="L450:M450"/>
    <mergeCell ref="AP450:AQ450"/>
    <mergeCell ref="A444:B444"/>
    <mergeCell ref="D444:J444"/>
    <mergeCell ref="L444:M444"/>
    <mergeCell ref="AP444:AQ444"/>
    <mergeCell ref="A446:B446"/>
    <mergeCell ref="D446:J446"/>
    <mergeCell ref="L446:M446"/>
    <mergeCell ref="AP446:AQ446"/>
    <mergeCell ref="A440:B440"/>
    <mergeCell ref="D440:J440"/>
    <mergeCell ref="L440:M440"/>
    <mergeCell ref="AP440:AQ440"/>
    <mergeCell ref="A442:B442"/>
    <mergeCell ref="D442:J442"/>
    <mergeCell ref="L442:M442"/>
    <mergeCell ref="AP442:AQ442"/>
    <mergeCell ref="A436:M436"/>
    <mergeCell ref="AP436:AQ436"/>
    <mergeCell ref="A438:B438"/>
    <mergeCell ref="D438:J438"/>
    <mergeCell ref="L438:M438"/>
    <mergeCell ref="AP438:AQ438"/>
    <mergeCell ref="A432:B432"/>
    <mergeCell ref="D432:J432"/>
    <mergeCell ref="L432:M432"/>
    <mergeCell ref="AP432:AQ432"/>
    <mergeCell ref="A434:B434"/>
    <mergeCell ref="D434:J434"/>
    <mergeCell ref="L434:M434"/>
    <mergeCell ref="AP434:AQ434"/>
    <mergeCell ref="A428:B428"/>
    <mergeCell ref="D428:J428"/>
    <mergeCell ref="L428:M428"/>
    <mergeCell ref="AP428:AQ428"/>
    <mergeCell ref="A430:B430"/>
    <mergeCell ref="D430:J430"/>
    <mergeCell ref="L430:M430"/>
    <mergeCell ref="AP430:AQ430"/>
    <mergeCell ref="A424:B424"/>
    <mergeCell ref="D424:J424"/>
    <mergeCell ref="L424:M424"/>
    <mergeCell ref="AP424:AQ424"/>
    <mergeCell ref="A426:B426"/>
    <mergeCell ref="D426:J426"/>
    <mergeCell ref="L426:M426"/>
    <mergeCell ref="AP426:AQ426"/>
    <mergeCell ref="A420:B420"/>
    <mergeCell ref="D420:J420"/>
    <mergeCell ref="L420:M420"/>
    <mergeCell ref="AP420:AQ420"/>
    <mergeCell ref="A422:B422"/>
    <mergeCell ref="D422:J422"/>
    <mergeCell ref="L422:M422"/>
    <mergeCell ref="AP422:AQ422"/>
    <mergeCell ref="A416:B416"/>
    <mergeCell ref="D416:J416"/>
    <mergeCell ref="L416:M416"/>
    <mergeCell ref="AP416:AQ416"/>
    <mergeCell ref="A418:B418"/>
    <mergeCell ref="D418:J418"/>
    <mergeCell ref="L418:M418"/>
    <mergeCell ref="AP418:AQ418"/>
    <mergeCell ref="A412:B412"/>
    <mergeCell ref="D412:J412"/>
    <mergeCell ref="L412:M412"/>
    <mergeCell ref="AP412:AQ412"/>
    <mergeCell ref="A414:B414"/>
    <mergeCell ref="D414:J414"/>
    <mergeCell ref="L414:M414"/>
    <mergeCell ref="AP414:AQ414"/>
    <mergeCell ref="A408:B408"/>
    <mergeCell ref="D408:J408"/>
    <mergeCell ref="L408:M408"/>
    <mergeCell ref="AP408:AQ408"/>
    <mergeCell ref="A410:B410"/>
    <mergeCell ref="D410:J410"/>
    <mergeCell ref="L410:M410"/>
    <mergeCell ref="AP410:AQ410"/>
    <mergeCell ref="A404:B404"/>
    <mergeCell ref="D404:J404"/>
    <mergeCell ref="L404:M404"/>
    <mergeCell ref="AP404:AQ404"/>
    <mergeCell ref="A406:B406"/>
    <mergeCell ref="D406:J406"/>
    <mergeCell ref="L406:M406"/>
    <mergeCell ref="AP406:AQ406"/>
    <mergeCell ref="A400:B400"/>
    <mergeCell ref="D400:J400"/>
    <mergeCell ref="L400:M400"/>
    <mergeCell ref="AP400:AQ400"/>
    <mergeCell ref="A402:B402"/>
    <mergeCell ref="D402:J402"/>
    <mergeCell ref="L402:M402"/>
    <mergeCell ref="AP402:AQ402"/>
    <mergeCell ref="A396:B396"/>
    <mergeCell ref="D396:J396"/>
    <mergeCell ref="L396:M396"/>
    <mergeCell ref="AP396:AQ396"/>
    <mergeCell ref="A398:B398"/>
    <mergeCell ref="D398:J398"/>
    <mergeCell ref="L398:M398"/>
    <mergeCell ref="AP398:AQ398"/>
    <mergeCell ref="A392:B392"/>
    <mergeCell ref="D392:J392"/>
    <mergeCell ref="L392:M392"/>
    <mergeCell ref="AP392:AQ392"/>
    <mergeCell ref="A394:B394"/>
    <mergeCell ref="D394:J394"/>
    <mergeCell ref="L394:M394"/>
    <mergeCell ref="AP394:AQ394"/>
    <mergeCell ref="A388:B388"/>
    <mergeCell ref="D388:J388"/>
    <mergeCell ref="L388:M388"/>
    <mergeCell ref="AP388:AQ388"/>
    <mergeCell ref="A390:B390"/>
    <mergeCell ref="D390:J390"/>
    <mergeCell ref="L390:M390"/>
    <mergeCell ref="AP390:AQ390"/>
    <mergeCell ref="A384:B384"/>
    <mergeCell ref="D384:J384"/>
    <mergeCell ref="L384:M384"/>
    <mergeCell ref="AP384:AQ384"/>
    <mergeCell ref="A386:B386"/>
    <mergeCell ref="D386:J386"/>
    <mergeCell ref="L386:M386"/>
    <mergeCell ref="AP386:AQ386"/>
    <mergeCell ref="A380:B380"/>
    <mergeCell ref="D380:J380"/>
    <mergeCell ref="L380:M380"/>
    <mergeCell ref="AP380:AQ380"/>
    <mergeCell ref="A382:B382"/>
    <mergeCell ref="D382:J382"/>
    <mergeCell ref="L382:M382"/>
    <mergeCell ref="AP382:AQ382"/>
    <mergeCell ref="A376:B376"/>
    <mergeCell ref="D376:J376"/>
    <mergeCell ref="L376:M376"/>
    <mergeCell ref="AP376:AQ376"/>
    <mergeCell ref="A378:B378"/>
    <mergeCell ref="D378:J378"/>
    <mergeCell ref="L378:M378"/>
    <mergeCell ref="AP378:AQ378"/>
    <mergeCell ref="A372:B372"/>
    <mergeCell ref="D372:J372"/>
    <mergeCell ref="L372:M372"/>
    <mergeCell ref="AP372:AQ372"/>
    <mergeCell ref="A374:B374"/>
    <mergeCell ref="D374:J374"/>
    <mergeCell ref="L374:M374"/>
    <mergeCell ref="AP374:AQ374"/>
    <mergeCell ref="A368:B368"/>
    <mergeCell ref="D368:J368"/>
    <mergeCell ref="L368:M368"/>
    <mergeCell ref="AP368:AQ368"/>
    <mergeCell ref="A370:B370"/>
    <mergeCell ref="D370:J370"/>
    <mergeCell ref="L370:M370"/>
    <mergeCell ref="AP370:AQ370"/>
    <mergeCell ref="A364:B364"/>
    <mergeCell ref="D364:J364"/>
    <mergeCell ref="L364:M364"/>
    <mergeCell ref="AP364:AQ364"/>
    <mergeCell ref="A366:B366"/>
    <mergeCell ref="D366:J366"/>
    <mergeCell ref="L366:M366"/>
    <mergeCell ref="AP366:AQ366"/>
    <mergeCell ref="A360:B360"/>
    <mergeCell ref="D360:J360"/>
    <mergeCell ref="L360:M360"/>
    <mergeCell ref="AP360:AQ360"/>
    <mergeCell ref="A362:B362"/>
    <mergeCell ref="D362:J362"/>
    <mergeCell ref="L362:M362"/>
    <mergeCell ref="AP362:AQ362"/>
    <mergeCell ref="A356:B356"/>
    <mergeCell ref="D356:J356"/>
    <mergeCell ref="L356:M356"/>
    <mergeCell ref="AP356:AQ356"/>
    <mergeCell ref="A358:B358"/>
    <mergeCell ref="D358:J358"/>
    <mergeCell ref="L358:M358"/>
    <mergeCell ref="AP358:AQ358"/>
    <mergeCell ref="A352:B352"/>
    <mergeCell ref="D352:J352"/>
    <mergeCell ref="L352:M352"/>
    <mergeCell ref="AP352:AQ352"/>
    <mergeCell ref="A354:B354"/>
    <mergeCell ref="D354:J354"/>
    <mergeCell ref="L354:M354"/>
    <mergeCell ref="AP354:AQ354"/>
    <mergeCell ref="A348:B348"/>
    <mergeCell ref="D348:J348"/>
    <mergeCell ref="L348:M348"/>
    <mergeCell ref="AP348:AQ348"/>
    <mergeCell ref="A350:B350"/>
    <mergeCell ref="D350:J350"/>
    <mergeCell ref="L350:M350"/>
    <mergeCell ref="AP350:AQ350"/>
    <mergeCell ref="A344:B344"/>
    <mergeCell ref="D344:J344"/>
    <mergeCell ref="L344:M344"/>
    <mergeCell ref="AP344:AQ344"/>
    <mergeCell ref="A346:B346"/>
    <mergeCell ref="D346:J346"/>
    <mergeCell ref="L346:M346"/>
    <mergeCell ref="AP346:AQ346"/>
    <mergeCell ref="A340:B340"/>
    <mergeCell ref="D340:J340"/>
    <mergeCell ref="L340:M340"/>
    <mergeCell ref="AP340:AQ340"/>
    <mergeCell ref="A342:B342"/>
    <mergeCell ref="D342:J342"/>
    <mergeCell ref="L342:M342"/>
    <mergeCell ref="AP342:AQ342"/>
    <mergeCell ref="A336:B336"/>
    <mergeCell ref="D336:J336"/>
    <mergeCell ref="L336:M336"/>
    <mergeCell ref="AP336:AQ336"/>
    <mergeCell ref="A338:M338"/>
    <mergeCell ref="AP338:AQ338"/>
    <mergeCell ref="A332:B332"/>
    <mergeCell ref="D332:J332"/>
    <mergeCell ref="L332:M332"/>
    <mergeCell ref="AP332:AQ332"/>
    <mergeCell ref="A334:B334"/>
    <mergeCell ref="D334:J334"/>
    <mergeCell ref="L334:M334"/>
    <mergeCell ref="AP334:AQ334"/>
    <mergeCell ref="A328:B328"/>
    <mergeCell ref="D328:J328"/>
    <mergeCell ref="L328:M328"/>
    <mergeCell ref="AP328:AQ328"/>
    <mergeCell ref="A330:B330"/>
    <mergeCell ref="D330:J330"/>
    <mergeCell ref="L330:M330"/>
    <mergeCell ref="AP330:AQ330"/>
    <mergeCell ref="A324:B324"/>
    <mergeCell ref="D324:J324"/>
    <mergeCell ref="L324:M324"/>
    <mergeCell ref="AP324:AQ324"/>
    <mergeCell ref="A326:B326"/>
    <mergeCell ref="D326:J326"/>
    <mergeCell ref="L326:M326"/>
    <mergeCell ref="AP326:AQ326"/>
    <mergeCell ref="A320:B320"/>
    <mergeCell ref="D320:J320"/>
    <mergeCell ref="L320:M320"/>
    <mergeCell ref="AP320:AQ320"/>
    <mergeCell ref="A322:B322"/>
    <mergeCell ref="D322:J322"/>
    <mergeCell ref="L322:M322"/>
    <mergeCell ref="AP322:AQ322"/>
    <mergeCell ref="A316:B316"/>
    <mergeCell ref="D316:J316"/>
    <mergeCell ref="L316:M316"/>
    <mergeCell ref="AP316:AQ316"/>
    <mergeCell ref="A318:B318"/>
    <mergeCell ref="D318:J318"/>
    <mergeCell ref="L318:M318"/>
    <mergeCell ref="AP318:AQ318"/>
    <mergeCell ref="A312:B312"/>
    <mergeCell ref="D312:J312"/>
    <mergeCell ref="L312:M312"/>
    <mergeCell ref="AP312:AQ312"/>
    <mergeCell ref="A314:B314"/>
    <mergeCell ref="D314:J314"/>
    <mergeCell ref="L314:M314"/>
    <mergeCell ref="AP314:AQ314"/>
    <mergeCell ref="A308:B308"/>
    <mergeCell ref="D308:J308"/>
    <mergeCell ref="L308:M308"/>
    <mergeCell ref="AP308:AQ308"/>
    <mergeCell ref="A310:B310"/>
    <mergeCell ref="D310:J310"/>
    <mergeCell ref="L310:M310"/>
    <mergeCell ref="AP310:AQ310"/>
    <mergeCell ref="A304:B304"/>
    <mergeCell ref="D304:J304"/>
    <mergeCell ref="L304:M304"/>
    <mergeCell ref="AP304:AQ304"/>
    <mergeCell ref="A306:B306"/>
    <mergeCell ref="D306:J306"/>
    <mergeCell ref="L306:M306"/>
    <mergeCell ref="AP306:AQ306"/>
    <mergeCell ref="A300:B300"/>
    <mergeCell ref="D300:J300"/>
    <mergeCell ref="L300:M300"/>
    <mergeCell ref="AP300:AQ300"/>
    <mergeCell ref="A302:B302"/>
    <mergeCell ref="D302:J302"/>
    <mergeCell ref="L302:M302"/>
    <mergeCell ref="AP302:AQ302"/>
    <mergeCell ref="A296:B296"/>
    <mergeCell ref="D296:J296"/>
    <mergeCell ref="L296:M296"/>
    <mergeCell ref="AP296:AQ296"/>
    <mergeCell ref="A298:B298"/>
    <mergeCell ref="D298:J298"/>
    <mergeCell ref="L298:M298"/>
    <mergeCell ref="AP298:AQ298"/>
    <mergeCell ref="A292:B292"/>
    <mergeCell ref="D292:J292"/>
    <mergeCell ref="L292:M292"/>
    <mergeCell ref="AP292:AQ292"/>
    <mergeCell ref="A294:B294"/>
    <mergeCell ref="D294:J294"/>
    <mergeCell ref="L294:M294"/>
    <mergeCell ref="AP294:AQ294"/>
    <mergeCell ref="A288:B288"/>
    <mergeCell ref="D288:J288"/>
    <mergeCell ref="L288:M288"/>
    <mergeCell ref="AP288:AQ288"/>
    <mergeCell ref="A290:B290"/>
    <mergeCell ref="D290:J290"/>
    <mergeCell ref="L290:M290"/>
    <mergeCell ref="AP290:AQ290"/>
    <mergeCell ref="A284:B284"/>
    <mergeCell ref="D284:J284"/>
    <mergeCell ref="L284:M284"/>
    <mergeCell ref="AP284:AQ284"/>
    <mergeCell ref="A286:B286"/>
    <mergeCell ref="D286:J286"/>
    <mergeCell ref="L286:M286"/>
    <mergeCell ref="AP286:AQ286"/>
    <mergeCell ref="A280:B280"/>
    <mergeCell ref="D280:J280"/>
    <mergeCell ref="L280:M280"/>
    <mergeCell ref="AP280:AQ280"/>
    <mergeCell ref="A282:B282"/>
    <mergeCell ref="D282:J282"/>
    <mergeCell ref="L282:M282"/>
    <mergeCell ref="AP282:AQ282"/>
    <mergeCell ref="A267:B267"/>
    <mergeCell ref="D267:J267"/>
    <mergeCell ref="L267:M267"/>
    <mergeCell ref="AP267:AQ267"/>
    <mergeCell ref="A278:B278"/>
    <mergeCell ref="D278:J278"/>
    <mergeCell ref="L278:M278"/>
    <mergeCell ref="AP278:AQ278"/>
    <mergeCell ref="A263:B263"/>
    <mergeCell ref="D263:J263"/>
    <mergeCell ref="L263:M263"/>
    <mergeCell ref="AP263:AQ263"/>
    <mergeCell ref="A265:B265"/>
    <mergeCell ref="D265:J265"/>
    <mergeCell ref="L265:M265"/>
    <mergeCell ref="AP265:AQ265"/>
    <mergeCell ref="A259:B259"/>
    <mergeCell ref="D259:J259"/>
    <mergeCell ref="L259:M259"/>
    <mergeCell ref="AP259:AQ259"/>
    <mergeCell ref="A261:B261"/>
    <mergeCell ref="D261:J261"/>
    <mergeCell ref="L261:M261"/>
    <mergeCell ref="AP261:AQ261"/>
    <mergeCell ref="A255:B255"/>
    <mergeCell ref="D255:J255"/>
    <mergeCell ref="L255:M255"/>
    <mergeCell ref="AP255:AQ255"/>
    <mergeCell ref="A257:M257"/>
    <mergeCell ref="AP257:AQ257"/>
    <mergeCell ref="A251:B251"/>
    <mergeCell ref="D251:J251"/>
    <mergeCell ref="L251:M251"/>
    <mergeCell ref="AP251:AQ251"/>
    <mergeCell ref="A253:B253"/>
    <mergeCell ref="D253:J253"/>
    <mergeCell ref="L253:M253"/>
    <mergeCell ref="AP253:AQ253"/>
    <mergeCell ref="A243:B243"/>
    <mergeCell ref="D243:J243"/>
    <mergeCell ref="L243:M243"/>
    <mergeCell ref="AP243:AQ243"/>
    <mergeCell ref="A245:B245"/>
    <mergeCell ref="D245:J245"/>
    <mergeCell ref="L245:M245"/>
    <mergeCell ref="AP245:AQ245"/>
    <mergeCell ref="A239:B239"/>
    <mergeCell ref="D239:J239"/>
    <mergeCell ref="L239:M239"/>
    <mergeCell ref="AP239:AQ239"/>
    <mergeCell ref="A241:B241"/>
    <mergeCell ref="D241:J241"/>
    <mergeCell ref="L241:M241"/>
    <mergeCell ref="AP241:AQ241"/>
    <mergeCell ref="A235:B235"/>
    <mergeCell ref="D235:J235"/>
    <mergeCell ref="L235:M235"/>
    <mergeCell ref="AP235:AQ235"/>
    <mergeCell ref="A237:B237"/>
    <mergeCell ref="D237:J237"/>
    <mergeCell ref="L237:M237"/>
    <mergeCell ref="AP237:AQ237"/>
    <mergeCell ref="A231:B231"/>
    <mergeCell ref="D231:J231"/>
    <mergeCell ref="L231:M231"/>
    <mergeCell ref="AP231:AQ231"/>
    <mergeCell ref="A233:B233"/>
    <mergeCell ref="D233:J233"/>
    <mergeCell ref="L233:M233"/>
    <mergeCell ref="AP233:AQ233"/>
    <mergeCell ref="A227:M227"/>
    <mergeCell ref="AP227:AQ227"/>
    <mergeCell ref="A229:B229"/>
    <mergeCell ref="D229:J229"/>
    <mergeCell ref="L229:M229"/>
    <mergeCell ref="AP229:AQ229"/>
    <mergeCell ref="A223:B223"/>
    <mergeCell ref="D223:J223"/>
    <mergeCell ref="L223:M223"/>
    <mergeCell ref="AP223:AQ223"/>
    <mergeCell ref="A225:B225"/>
    <mergeCell ref="D225:J225"/>
    <mergeCell ref="L225:M225"/>
    <mergeCell ref="AP225:AQ225"/>
    <mergeCell ref="A219:B219"/>
    <mergeCell ref="D219:J219"/>
    <mergeCell ref="L219:M219"/>
    <mergeCell ref="AP219:AQ219"/>
    <mergeCell ref="A221:B221"/>
    <mergeCell ref="D221:J221"/>
    <mergeCell ref="L221:M221"/>
    <mergeCell ref="AP221:AQ221"/>
    <mergeCell ref="A215:B215"/>
    <mergeCell ref="D215:J215"/>
    <mergeCell ref="L215:M215"/>
    <mergeCell ref="AP215:AQ215"/>
    <mergeCell ref="A217:B217"/>
    <mergeCell ref="D217:J217"/>
    <mergeCell ref="L217:M217"/>
    <mergeCell ref="AP217:AQ217"/>
    <mergeCell ref="A211:B211"/>
    <mergeCell ref="D211:J211"/>
    <mergeCell ref="L211:M211"/>
    <mergeCell ref="AP211:AQ211"/>
    <mergeCell ref="A213:B213"/>
    <mergeCell ref="D213:J213"/>
    <mergeCell ref="L213:M213"/>
    <mergeCell ref="AP213:AQ213"/>
    <mergeCell ref="A207:B207"/>
    <mergeCell ref="D207:J207"/>
    <mergeCell ref="L207:M207"/>
    <mergeCell ref="AP207:AQ207"/>
    <mergeCell ref="A209:B209"/>
    <mergeCell ref="D209:J209"/>
    <mergeCell ref="L209:M209"/>
    <mergeCell ref="AP209:AQ209"/>
    <mergeCell ref="A203:B203"/>
    <mergeCell ref="D203:J203"/>
    <mergeCell ref="L203:M203"/>
    <mergeCell ref="AP203:AQ203"/>
    <mergeCell ref="A205:B205"/>
    <mergeCell ref="D205:J205"/>
    <mergeCell ref="L205:M205"/>
    <mergeCell ref="AP205:AQ205"/>
    <mergeCell ref="A199:B199"/>
    <mergeCell ref="D199:J199"/>
    <mergeCell ref="L199:M199"/>
    <mergeCell ref="AP199:AQ199"/>
    <mergeCell ref="A201:B201"/>
    <mergeCell ref="D201:J201"/>
    <mergeCell ref="L201:M201"/>
    <mergeCell ref="AP201:AQ201"/>
    <mergeCell ref="A195:B195"/>
    <mergeCell ref="D195:J195"/>
    <mergeCell ref="L195:M195"/>
    <mergeCell ref="AP195:AQ195"/>
    <mergeCell ref="A197:B197"/>
    <mergeCell ref="D197:J197"/>
    <mergeCell ref="L197:M197"/>
    <mergeCell ref="AP197:AQ197"/>
    <mergeCell ref="A191:M191"/>
    <mergeCell ref="AP191:AQ191"/>
    <mergeCell ref="A193:B193"/>
    <mergeCell ref="D193:J193"/>
    <mergeCell ref="L193:M193"/>
    <mergeCell ref="AP193:AQ193"/>
    <mergeCell ref="A188:B188"/>
    <mergeCell ref="D188:J188"/>
    <mergeCell ref="L188:M188"/>
    <mergeCell ref="AP188:AQ188"/>
    <mergeCell ref="A190:B190"/>
    <mergeCell ref="D190:J190"/>
    <mergeCell ref="L190:M190"/>
    <mergeCell ref="AP190:AQ190"/>
    <mergeCell ref="A184:B184"/>
    <mergeCell ref="D184:J184"/>
    <mergeCell ref="L184:M184"/>
    <mergeCell ref="AP184:AQ184"/>
    <mergeCell ref="A186:B186"/>
    <mergeCell ref="D186:J186"/>
    <mergeCell ref="L186:M186"/>
    <mergeCell ref="AP186:AQ186"/>
    <mergeCell ref="A180:B180"/>
    <mergeCell ref="D180:J180"/>
    <mergeCell ref="L180:M180"/>
    <mergeCell ref="AP180:AQ180"/>
    <mergeCell ref="A182:B182"/>
    <mergeCell ref="D182:J182"/>
    <mergeCell ref="L182:M182"/>
    <mergeCell ref="AP182:AQ182"/>
    <mergeCell ref="A176:B176"/>
    <mergeCell ref="D176:J176"/>
    <mergeCell ref="L176:M176"/>
    <mergeCell ref="AP176:AQ176"/>
    <mergeCell ref="A178:B178"/>
    <mergeCell ref="D178:J178"/>
    <mergeCell ref="L178:M178"/>
    <mergeCell ref="AP178:AQ178"/>
    <mergeCell ref="A172:B172"/>
    <mergeCell ref="D172:J172"/>
    <mergeCell ref="L172:M172"/>
    <mergeCell ref="AP172:AQ172"/>
    <mergeCell ref="A174:B174"/>
    <mergeCell ref="D174:J174"/>
    <mergeCell ref="L174:M174"/>
    <mergeCell ref="AP174:AQ174"/>
    <mergeCell ref="A147:B147"/>
    <mergeCell ref="D147:J147"/>
    <mergeCell ref="L147:M147"/>
    <mergeCell ref="AP147:AQ147"/>
    <mergeCell ref="A167:B167"/>
    <mergeCell ref="D167:J167"/>
    <mergeCell ref="L167:M167"/>
    <mergeCell ref="AP167:AQ167"/>
    <mergeCell ref="A143:B143"/>
    <mergeCell ref="D143:J143"/>
    <mergeCell ref="L143:M143"/>
    <mergeCell ref="AP143:AQ143"/>
    <mergeCell ref="A145:B145"/>
    <mergeCell ref="D145:J145"/>
    <mergeCell ref="L145:M145"/>
    <mergeCell ref="AP145:AQ145"/>
    <mergeCell ref="A139:B139"/>
    <mergeCell ref="D139:J139"/>
    <mergeCell ref="L139:M139"/>
    <mergeCell ref="AP139:AQ139"/>
    <mergeCell ref="A141:B141"/>
    <mergeCell ref="D141:J141"/>
    <mergeCell ref="L141:M141"/>
    <mergeCell ref="AP141:AQ141"/>
    <mergeCell ref="A135:B135"/>
    <mergeCell ref="D135:J135"/>
    <mergeCell ref="L135:M135"/>
    <mergeCell ref="AP135:AQ135"/>
    <mergeCell ref="A137:B137"/>
    <mergeCell ref="D137:J137"/>
    <mergeCell ref="L137:M137"/>
    <mergeCell ref="AP137:AQ137"/>
    <mergeCell ref="A131:B131"/>
    <mergeCell ref="D131:J131"/>
    <mergeCell ref="L131:M131"/>
    <mergeCell ref="AP131:AQ131"/>
    <mergeCell ref="A133:B133"/>
    <mergeCell ref="D133:J133"/>
    <mergeCell ref="L133:M133"/>
    <mergeCell ref="AP133:AQ133"/>
    <mergeCell ref="A127:B127"/>
    <mergeCell ref="D127:J127"/>
    <mergeCell ref="L127:M127"/>
    <mergeCell ref="AP127:AQ127"/>
    <mergeCell ref="A129:B129"/>
    <mergeCell ref="D129:J129"/>
    <mergeCell ref="L129:M129"/>
    <mergeCell ref="AP129:AQ129"/>
    <mergeCell ref="A123:B123"/>
    <mergeCell ref="D123:J123"/>
    <mergeCell ref="L123:M123"/>
    <mergeCell ref="AP123:AQ123"/>
    <mergeCell ref="A125:B125"/>
    <mergeCell ref="D125:J125"/>
    <mergeCell ref="L125:M125"/>
    <mergeCell ref="AP125:AQ125"/>
    <mergeCell ref="A120:B120"/>
    <mergeCell ref="D120:J120"/>
    <mergeCell ref="L120:M120"/>
    <mergeCell ref="AP120:AQ120"/>
    <mergeCell ref="A121:B121"/>
    <mergeCell ref="D121:J121"/>
    <mergeCell ref="L121:M121"/>
    <mergeCell ref="AP121:AQ121"/>
    <mergeCell ref="A116:B116"/>
    <mergeCell ref="D116:J116"/>
    <mergeCell ref="L116:M116"/>
    <mergeCell ref="AP116:AQ116"/>
    <mergeCell ref="A118:B118"/>
    <mergeCell ref="D118:J118"/>
    <mergeCell ref="L118:M118"/>
    <mergeCell ref="AP118:AQ118"/>
    <mergeCell ref="A112:B112"/>
    <mergeCell ref="D112:J112"/>
    <mergeCell ref="L112:M112"/>
    <mergeCell ref="AP112:AQ112"/>
    <mergeCell ref="A114:B114"/>
    <mergeCell ref="D114:J114"/>
    <mergeCell ref="L114:M114"/>
    <mergeCell ref="AP114:AQ114"/>
    <mergeCell ref="A108:B108"/>
    <mergeCell ref="D108:J108"/>
    <mergeCell ref="L108:M108"/>
    <mergeCell ref="AP108:AQ108"/>
    <mergeCell ref="A110:B110"/>
    <mergeCell ref="D110:J110"/>
    <mergeCell ref="L110:M110"/>
    <mergeCell ref="AP110:AQ110"/>
    <mergeCell ref="A104:B104"/>
    <mergeCell ref="D104:J104"/>
    <mergeCell ref="L104:M104"/>
    <mergeCell ref="AP104:AQ104"/>
    <mergeCell ref="A106:B106"/>
    <mergeCell ref="D106:J106"/>
    <mergeCell ref="L106:M106"/>
    <mergeCell ref="AP106:AQ106"/>
    <mergeCell ref="A100:B100"/>
    <mergeCell ref="D100:J100"/>
    <mergeCell ref="L100:M100"/>
    <mergeCell ref="AP100:AQ100"/>
    <mergeCell ref="A102:B102"/>
    <mergeCell ref="D102:J102"/>
    <mergeCell ref="L102:M102"/>
    <mergeCell ref="AP102:AQ102"/>
    <mergeCell ref="A96:B96"/>
    <mergeCell ref="D96:J96"/>
    <mergeCell ref="L96:M96"/>
    <mergeCell ref="AP96:AQ96"/>
    <mergeCell ref="A98:B98"/>
    <mergeCell ref="D98:J98"/>
    <mergeCell ref="L98:M98"/>
    <mergeCell ref="AP98:AQ98"/>
    <mergeCell ref="A92:B92"/>
    <mergeCell ref="D92:J92"/>
    <mergeCell ref="L92:M92"/>
    <mergeCell ref="AP92:AQ92"/>
    <mergeCell ref="A94:B94"/>
    <mergeCell ref="D94:J94"/>
    <mergeCell ref="L94:M94"/>
    <mergeCell ref="AP94:AQ94"/>
    <mergeCell ref="A88:B88"/>
    <mergeCell ref="D88:J88"/>
    <mergeCell ref="L88:M88"/>
    <mergeCell ref="AP88:AQ88"/>
    <mergeCell ref="A90:B90"/>
    <mergeCell ref="D90:J90"/>
    <mergeCell ref="L90:M90"/>
    <mergeCell ref="AP90:AQ90"/>
    <mergeCell ref="A84:B84"/>
    <mergeCell ref="D84:J84"/>
    <mergeCell ref="L84:M84"/>
    <mergeCell ref="AP84:AQ84"/>
    <mergeCell ref="A86:B86"/>
    <mergeCell ref="D86:J86"/>
    <mergeCell ref="L86:M86"/>
    <mergeCell ref="AP86:AQ86"/>
    <mergeCell ref="A80:B80"/>
    <mergeCell ref="D80:J80"/>
    <mergeCell ref="L80:M80"/>
    <mergeCell ref="AP80:AQ80"/>
    <mergeCell ref="A82:B82"/>
    <mergeCell ref="D82:J82"/>
    <mergeCell ref="L82:M82"/>
    <mergeCell ref="AP82:AQ82"/>
    <mergeCell ref="A76:B76"/>
    <mergeCell ref="D76:J76"/>
    <mergeCell ref="L76:M76"/>
    <mergeCell ref="AP76:AQ76"/>
    <mergeCell ref="A78:B78"/>
    <mergeCell ref="D78:J78"/>
    <mergeCell ref="L78:M78"/>
    <mergeCell ref="AP78:AQ78"/>
    <mergeCell ref="A73:B73"/>
    <mergeCell ref="D73:J73"/>
    <mergeCell ref="L73:M73"/>
    <mergeCell ref="AP73:AQ73"/>
    <mergeCell ref="A74:M74"/>
    <mergeCell ref="AP74:AQ74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S1"/>
    <mergeCell ref="A3:AS3"/>
    <mergeCell ref="A4:AS4"/>
    <mergeCell ref="A6:AS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Annick</dc:creator>
  <cp:lastModifiedBy>Annick</cp:lastModifiedBy>
  <dcterms:created xsi:type="dcterms:W3CDTF">2015-11-16T15:07:23Z</dcterms:created>
  <dcterms:modified xsi:type="dcterms:W3CDTF">2015-11-16T15:08:43Z</dcterms:modified>
</cp:coreProperties>
</file>