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samenvatting" sheetId="1" r:id="rId1"/>
  </sheets>
  <externalReferences>
    <externalReference r:id="rId2"/>
    <externalReference r:id="rId3"/>
    <externalReference r:id="rId4"/>
  </externalReferences>
  <definedNames>
    <definedName name="LEDEN">#REF!</definedName>
    <definedName name="SP_01">[3]Deelnemers!$F$6</definedName>
    <definedName name="SP_02">[3]Deelnemers!$F$7</definedName>
  </definedNames>
  <calcPr calcId="145621"/>
</workbook>
</file>

<file path=xl/calcChain.xml><?xml version="1.0" encoding="utf-8"?>
<calcChain xmlns="http://schemas.openxmlformats.org/spreadsheetml/2006/main">
  <c r="BA249" i="1" l="1"/>
  <c r="AZ249" i="1"/>
  <c r="AT249" i="1" s="1"/>
  <c r="P249" i="1"/>
  <c r="O249" i="1"/>
  <c r="L249" i="1"/>
  <c r="D249" i="1"/>
  <c r="BA247" i="1"/>
  <c r="AT247" i="1" s="1"/>
  <c r="AW247" i="1" s="1"/>
  <c r="AZ247" i="1"/>
  <c r="P247" i="1"/>
  <c r="O247" i="1"/>
  <c r="L247" i="1"/>
  <c r="D247" i="1"/>
  <c r="BA245" i="1"/>
  <c r="AZ245" i="1"/>
  <c r="AT245" i="1" s="1"/>
  <c r="AW245" i="1" s="1"/>
  <c r="P245" i="1"/>
  <c r="O245" i="1"/>
  <c r="L245" i="1"/>
  <c r="D245" i="1"/>
  <c r="BA243" i="1"/>
  <c r="AZ243" i="1"/>
  <c r="AT243" i="1" s="1"/>
  <c r="AW243" i="1" s="1"/>
  <c r="P243" i="1"/>
  <c r="O243" i="1"/>
  <c r="L243" i="1"/>
  <c r="D243" i="1"/>
  <c r="BA241" i="1"/>
  <c r="AZ241" i="1"/>
  <c r="AT241" i="1" s="1"/>
  <c r="AW241" i="1" s="1"/>
  <c r="P241" i="1"/>
  <c r="O241" i="1"/>
  <c r="L241" i="1"/>
  <c r="D241" i="1"/>
  <c r="BA239" i="1"/>
  <c r="AZ239" i="1"/>
  <c r="AT239" i="1" s="1"/>
  <c r="AW239" i="1" s="1"/>
  <c r="P239" i="1"/>
  <c r="O239" i="1"/>
  <c r="L239" i="1"/>
  <c r="D239" i="1"/>
  <c r="BA237" i="1"/>
  <c r="AZ237" i="1"/>
  <c r="AT237" i="1" s="1"/>
  <c r="P237" i="1"/>
  <c r="O237" i="1"/>
  <c r="L237" i="1"/>
  <c r="D237" i="1"/>
  <c r="BA235" i="1"/>
  <c r="AT235" i="1" s="1"/>
  <c r="AZ235" i="1"/>
  <c r="P235" i="1"/>
  <c r="O235" i="1"/>
  <c r="L235" i="1"/>
  <c r="D235" i="1"/>
  <c r="BA233" i="1"/>
  <c r="AZ233" i="1"/>
  <c r="AT233" i="1" s="1"/>
  <c r="P233" i="1"/>
  <c r="O233" i="1"/>
  <c r="L233" i="1"/>
  <c r="D233" i="1"/>
  <c r="BA231" i="1"/>
  <c r="AT231" i="1" s="1"/>
  <c r="AZ231" i="1"/>
  <c r="P231" i="1"/>
  <c r="O231" i="1"/>
  <c r="L231" i="1"/>
  <c r="D231" i="1"/>
  <c r="P229" i="1"/>
  <c r="O229" i="1"/>
  <c r="BA227" i="1"/>
  <c r="AZ227" i="1"/>
  <c r="AT227" i="1"/>
  <c r="AW227" i="1" s="1"/>
  <c r="P227" i="1"/>
  <c r="O227" i="1"/>
  <c r="L227" i="1"/>
  <c r="D227" i="1"/>
  <c r="BA225" i="1"/>
  <c r="AZ225" i="1"/>
  <c r="AT225" i="1"/>
  <c r="AW225" i="1" s="1"/>
  <c r="P225" i="1"/>
  <c r="O225" i="1"/>
  <c r="L225" i="1"/>
  <c r="D225" i="1"/>
  <c r="BA223" i="1"/>
  <c r="AZ223" i="1"/>
  <c r="AT223" i="1"/>
  <c r="AW223" i="1" s="1"/>
  <c r="P223" i="1"/>
  <c r="O223" i="1"/>
  <c r="L223" i="1"/>
  <c r="D223" i="1"/>
  <c r="BA221" i="1"/>
  <c r="AZ221" i="1"/>
  <c r="AT221" i="1"/>
  <c r="AW221" i="1" s="1"/>
  <c r="P221" i="1"/>
  <c r="O221" i="1"/>
  <c r="L221" i="1"/>
  <c r="D221" i="1"/>
  <c r="BA219" i="1"/>
  <c r="AZ219" i="1"/>
  <c r="AT219" i="1"/>
  <c r="AW219" i="1" s="1"/>
  <c r="P219" i="1"/>
  <c r="O219" i="1"/>
  <c r="L219" i="1"/>
  <c r="D219" i="1"/>
  <c r="BA217" i="1"/>
  <c r="AT217" i="1" s="1"/>
  <c r="AZ217" i="1"/>
  <c r="P217" i="1"/>
  <c r="O217" i="1"/>
  <c r="L217" i="1"/>
  <c r="D217" i="1"/>
  <c r="BA215" i="1"/>
  <c r="AZ215" i="1"/>
  <c r="AT215" i="1" s="1"/>
  <c r="AW215" i="1" s="1"/>
  <c r="P215" i="1"/>
  <c r="O215" i="1"/>
  <c r="L215" i="1"/>
  <c r="D215" i="1"/>
  <c r="BA213" i="1"/>
  <c r="AZ213" i="1"/>
  <c r="AT213" i="1" s="1"/>
  <c r="AW213" i="1" s="1"/>
  <c r="P213" i="1"/>
  <c r="O213" i="1"/>
  <c r="L213" i="1"/>
  <c r="D213" i="1"/>
  <c r="BA211" i="1"/>
  <c r="AZ211" i="1"/>
  <c r="AT211" i="1" s="1"/>
  <c r="AW211" i="1" s="1"/>
  <c r="P211" i="1"/>
  <c r="O211" i="1"/>
  <c r="L211" i="1"/>
  <c r="D211" i="1"/>
  <c r="BA209" i="1"/>
  <c r="AZ209" i="1"/>
  <c r="AT209" i="1" s="1"/>
  <c r="AW209" i="1" s="1"/>
  <c r="P209" i="1"/>
  <c r="O209" i="1"/>
  <c r="L209" i="1"/>
  <c r="D209" i="1"/>
  <c r="BA207" i="1"/>
  <c r="AZ207" i="1"/>
  <c r="AT207" i="1" s="1"/>
  <c r="AW207" i="1" s="1"/>
  <c r="P207" i="1"/>
  <c r="O207" i="1"/>
  <c r="L207" i="1"/>
  <c r="D207" i="1"/>
  <c r="BA205" i="1"/>
  <c r="AZ205" i="1"/>
  <c r="AT205" i="1" s="1"/>
  <c r="P205" i="1"/>
  <c r="O205" i="1"/>
  <c r="L205" i="1"/>
  <c r="D205" i="1"/>
  <c r="BA203" i="1"/>
  <c r="AZ203" i="1"/>
  <c r="AT203" i="1" s="1"/>
  <c r="AW203" i="1" s="1"/>
  <c r="P203" i="1"/>
  <c r="O203" i="1"/>
  <c r="L203" i="1"/>
  <c r="D203" i="1"/>
  <c r="BA201" i="1"/>
  <c r="AZ201" i="1"/>
  <c r="AT201" i="1" s="1"/>
  <c r="AW201" i="1" s="1"/>
  <c r="P201" i="1"/>
  <c r="O201" i="1"/>
  <c r="L201" i="1"/>
  <c r="D201" i="1"/>
  <c r="BA199" i="1"/>
  <c r="AZ199" i="1"/>
  <c r="AT199" i="1" s="1"/>
  <c r="AW199" i="1" s="1"/>
  <c r="P199" i="1"/>
  <c r="O199" i="1"/>
  <c r="L199" i="1"/>
  <c r="D199" i="1"/>
  <c r="BA197" i="1"/>
  <c r="AZ197" i="1"/>
  <c r="AT197" i="1" s="1"/>
  <c r="P197" i="1"/>
  <c r="O197" i="1"/>
  <c r="L197" i="1"/>
  <c r="D197" i="1"/>
  <c r="BA195" i="1"/>
  <c r="AZ195" i="1"/>
  <c r="AW195" i="1"/>
  <c r="AT195" i="1"/>
  <c r="P195" i="1"/>
  <c r="O195" i="1"/>
  <c r="L195" i="1"/>
  <c r="D195" i="1"/>
  <c r="BA193" i="1"/>
  <c r="AZ193" i="1"/>
  <c r="AW193" i="1"/>
  <c r="AT193" i="1"/>
  <c r="P193" i="1"/>
  <c r="O193" i="1"/>
  <c r="L193" i="1"/>
  <c r="D193" i="1"/>
  <c r="BA43" i="1"/>
  <c r="AZ43" i="1"/>
  <c r="AW43" i="1"/>
  <c r="AT43" i="1"/>
  <c r="P43" i="1"/>
  <c r="O43" i="1"/>
  <c r="L43" i="1"/>
  <c r="D43" i="1"/>
  <c r="BA41" i="1"/>
  <c r="AZ41" i="1"/>
  <c r="AW41" i="1"/>
  <c r="AT41" i="1"/>
  <c r="P41" i="1"/>
  <c r="O41" i="1"/>
  <c r="L41" i="1"/>
  <c r="D41" i="1"/>
  <c r="BA39" i="1"/>
  <c r="AZ39" i="1"/>
  <c r="AW39" i="1"/>
  <c r="AT39" i="1"/>
  <c r="P39" i="1"/>
  <c r="O39" i="1"/>
  <c r="L39" i="1"/>
  <c r="D39" i="1"/>
  <c r="BA37" i="1"/>
  <c r="AZ37" i="1"/>
  <c r="AW37" i="1"/>
  <c r="AT37" i="1"/>
  <c r="P37" i="1"/>
  <c r="O37" i="1"/>
  <c r="L37" i="1"/>
  <c r="D37" i="1"/>
  <c r="BA35" i="1"/>
  <c r="AZ35" i="1"/>
  <c r="AW35" i="1"/>
  <c r="AT35" i="1"/>
  <c r="P35" i="1"/>
  <c r="O35" i="1"/>
  <c r="L35" i="1"/>
  <c r="D35" i="1"/>
  <c r="BA33" i="1"/>
  <c r="AZ33" i="1"/>
  <c r="AW33" i="1"/>
  <c r="AT33" i="1"/>
  <c r="P33" i="1"/>
  <c r="O33" i="1"/>
  <c r="L33" i="1"/>
  <c r="D33" i="1"/>
  <c r="BA31" i="1"/>
  <c r="AZ31" i="1"/>
  <c r="AW31" i="1"/>
  <c r="AT31" i="1"/>
  <c r="P31" i="1"/>
  <c r="O31" i="1"/>
  <c r="L31" i="1"/>
  <c r="D31" i="1"/>
  <c r="BA29" i="1"/>
  <c r="AZ29" i="1"/>
  <c r="AW29" i="1"/>
  <c r="AT29" i="1"/>
  <c r="P29" i="1"/>
  <c r="O29" i="1"/>
  <c r="L29" i="1"/>
  <c r="D29" i="1"/>
  <c r="BA27" i="1"/>
  <c r="AZ27" i="1"/>
  <c r="AT27" i="1" s="1"/>
  <c r="AW27" i="1" s="1"/>
  <c r="P27" i="1"/>
  <c r="O27" i="1"/>
  <c r="L27" i="1"/>
  <c r="D27" i="1"/>
  <c r="BA25" i="1"/>
  <c r="AZ25" i="1"/>
  <c r="AT25" i="1" s="1"/>
  <c r="AW25" i="1" s="1"/>
  <c r="P25" i="1"/>
  <c r="O25" i="1"/>
  <c r="L25" i="1"/>
  <c r="D25" i="1"/>
  <c r="BA23" i="1"/>
  <c r="AZ23" i="1"/>
  <c r="AT23" i="1" s="1"/>
  <c r="AW23" i="1" s="1"/>
  <c r="P23" i="1"/>
  <c r="O23" i="1"/>
  <c r="L23" i="1"/>
  <c r="D23" i="1"/>
  <c r="BA21" i="1"/>
  <c r="AZ21" i="1"/>
  <c r="AT21" i="1" s="1"/>
  <c r="AW21" i="1" s="1"/>
  <c r="P21" i="1"/>
  <c r="O21" i="1"/>
  <c r="L21" i="1"/>
  <c r="D21" i="1"/>
  <c r="BA19" i="1"/>
  <c r="AZ19" i="1"/>
  <c r="AT19" i="1" s="1"/>
  <c r="AW19" i="1" s="1"/>
  <c r="P19" i="1"/>
  <c r="O19" i="1"/>
  <c r="L19" i="1"/>
  <c r="D19" i="1"/>
  <c r="BA17" i="1"/>
  <c r="AZ17" i="1"/>
  <c r="AT17" i="1" s="1"/>
  <c r="AW17" i="1" s="1"/>
  <c r="P17" i="1"/>
  <c r="O17" i="1"/>
  <c r="L17" i="1"/>
  <c r="D17" i="1"/>
  <c r="BA15" i="1"/>
  <c r="AZ15" i="1"/>
  <c r="AT15" i="1" s="1"/>
  <c r="AW15" i="1" s="1"/>
  <c r="P15" i="1"/>
  <c r="O15" i="1"/>
  <c r="L15" i="1"/>
  <c r="D15" i="1"/>
  <c r="BA13" i="1"/>
  <c r="AZ13" i="1"/>
  <c r="AT13" i="1" s="1"/>
  <c r="AW13" i="1" s="1"/>
  <c r="P13" i="1"/>
  <c r="O13" i="1"/>
  <c r="L13" i="1"/>
  <c r="D13" i="1"/>
  <c r="BA11" i="1"/>
  <c r="AZ11" i="1"/>
  <c r="AT11" i="1" s="1"/>
  <c r="AW11" i="1" s="1"/>
  <c r="P11" i="1"/>
  <c r="O11" i="1"/>
  <c r="L11" i="1"/>
  <c r="D11" i="1"/>
</calcChain>
</file>

<file path=xl/sharedStrings.xml><?xml version="1.0" encoding="utf-8"?>
<sst xmlns="http://schemas.openxmlformats.org/spreadsheetml/2006/main" count="40" uniqueCount="29">
  <si>
    <t>KONINKLIJKE BELGISCHE BILJARTBOND</t>
  </si>
  <si>
    <t>GEWEST BEIDE VLAANDEREN</t>
  </si>
  <si>
    <t>SPORTJAAR : 2016-2017</t>
  </si>
  <si>
    <t>DISTRICTTORNOOI VRIJSPEL ZW VLAANDEREN</t>
  </si>
  <si>
    <t>Speelwijze : vrijspel  KB / individueel</t>
  </si>
  <si>
    <t>A. SPEELDEN 6 WEDSTRIJDEN</t>
  </si>
  <si>
    <t>B SPEELDEN 2 WEDSTRIJDEN</t>
  </si>
  <si>
    <t>A SPEELDEN 6 WEDSTRIJDEN</t>
  </si>
  <si>
    <t>MG</t>
  </si>
  <si>
    <t>OG</t>
  </si>
  <si>
    <t>B SPEELDEN 9 of 10 WEDSTRIJDEN</t>
  </si>
  <si>
    <t>A-reeks</t>
  </si>
  <si>
    <t>B-reeks</t>
  </si>
  <si>
    <t>C-reeks</t>
  </si>
  <si>
    <t xml:space="preserve">1° </t>
  </si>
  <si>
    <t>GELDHOF Frank (KBC DOS)</t>
  </si>
  <si>
    <t>1°</t>
  </si>
  <si>
    <t>VAN DEN BUVERIE Eric (VOLH)</t>
  </si>
  <si>
    <t>DECOCK Stephan (K.GHOK)</t>
  </si>
  <si>
    <t>2°</t>
  </si>
  <si>
    <t>GEERLANDT José (OS)</t>
  </si>
  <si>
    <t>RONDELE Freddy (WOH)</t>
  </si>
  <si>
    <t>DESTAILLEUR Patrick (RT)</t>
  </si>
  <si>
    <t>3°</t>
  </si>
  <si>
    <t>VAN ACKER Frank (WOH)</t>
  </si>
  <si>
    <t>HIMPE Jean (K.GHOK)</t>
  </si>
  <si>
    <t>4°</t>
  </si>
  <si>
    <t>BOSSAERT Dirk (K.GHOK)</t>
  </si>
  <si>
    <t>VERCAEMERE Jaak (K.GHOK)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</si>
</sst>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 Black"/>
      <family val="2"/>
    </font>
    <font>
      <b/>
      <i/>
      <sz val="16"/>
      <color indexed="10"/>
      <name val="Arial Black"/>
      <family val="2"/>
    </font>
    <font>
      <sz val="14"/>
      <name val="Arial Black"/>
      <family val="2"/>
    </font>
    <font>
      <b/>
      <sz val="11"/>
      <color indexed="56"/>
      <name val="Arial"/>
      <family val="2"/>
    </font>
    <font>
      <b/>
      <sz val="9"/>
      <name val="Arial"/>
      <family val="2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</cellStyleXfs>
  <cellXfs count="59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7" fillId="0" borderId="7" xfId="0" applyFont="1" applyBorder="1"/>
    <xf numFmtId="0" fontId="0" fillId="0" borderId="8" xfId="0" applyBorder="1"/>
    <xf numFmtId="0" fontId="8" fillId="0" borderId="7" xfId="0" applyFont="1" applyBorder="1"/>
    <xf numFmtId="0" fontId="9" fillId="0" borderId="7" xfId="0" applyFont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0" fillId="0" borderId="0" xfId="0" applyFont="1"/>
    <xf numFmtId="164" fontId="12" fillId="0" borderId="9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0" fontId="13" fillId="0" borderId="0" xfId="0" applyFont="1"/>
    <xf numFmtId="0" fontId="13" fillId="0" borderId="9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/>
    <xf numFmtId="0" fontId="8" fillId="0" borderId="0" xfId="0" applyFont="1" applyBorder="1"/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0" fillId="0" borderId="0" xfId="0" applyFont="1" applyBorder="1"/>
    <xf numFmtId="164" fontId="1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/>
    <xf numFmtId="0" fontId="15" fillId="0" borderId="0" xfId="0" applyFont="1" applyBorder="1" applyAlignment="1">
      <alignment horizontal="center"/>
    </xf>
    <xf numFmtId="0" fontId="16" fillId="0" borderId="7" xfId="0" applyFont="1" applyBorder="1" applyAlignment="1">
      <alignment horizontal="left"/>
    </xf>
    <xf numFmtId="2" fontId="12" fillId="0" borderId="9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2" fontId="0" fillId="0" borderId="0" xfId="0" applyNumberFormat="1"/>
    <xf numFmtId="2" fontId="0" fillId="0" borderId="0" xfId="0" applyNumberFormat="1" applyBorder="1"/>
    <xf numFmtId="0" fontId="11" fillId="0" borderId="0" xfId="0" applyFont="1"/>
    <xf numFmtId="0" fontId="15" fillId="0" borderId="7" xfId="0" applyFont="1" applyBorder="1" applyAlignment="1">
      <alignment horizontal="left"/>
    </xf>
    <xf numFmtId="0" fontId="2" fillId="0" borderId="0" xfId="0" applyFont="1"/>
  </cellXfs>
  <cellStyles count="4">
    <cellStyle name="Procent 2" xfId="1"/>
    <cellStyle name="Standaard" xfId="0" builtinId="0"/>
    <cellStyle name="Standaard 2" xfId="2"/>
    <cellStyle name="Standaard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ownloads/vl%20uitslag%20districttornooi%20zwvl%20-%20vrijspe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KBBB%202014-2015/uitslagen%20voorronde%20+%20kal%20districtfinales%202014-2015/vrijspel%20KB/VL_V_%203%20vrij%20kb_%20uitsl%20voorronde%20+%20kal%20d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dstrijden"/>
      <sheetName val="samenvatting"/>
      <sheetName val="BLAD"/>
      <sheetName val="DATABANK"/>
      <sheetName val="dataweb"/>
      <sheetName val="leden"/>
    </sheetNames>
    <sheetDataSet>
      <sheetData sheetId="0"/>
      <sheetData sheetId="1"/>
      <sheetData sheetId="2"/>
      <sheetData sheetId="3"/>
      <sheetData sheetId="4"/>
      <sheetData sheetId="5">
        <row r="1">
          <cell r="D1" t="str">
            <v>NS</v>
          </cell>
          <cell r="E1" t="str">
            <v>vrij</v>
          </cell>
        </row>
        <row r="3">
          <cell r="A3">
            <v>4192</v>
          </cell>
          <cell r="B3" t="str">
            <v>BEAUJEAN Karel</v>
          </cell>
          <cell r="C3" t="str">
            <v>CM</v>
          </cell>
        </row>
        <row r="4">
          <cell r="A4">
            <v>9059</v>
          </cell>
          <cell r="B4" t="str">
            <v>BERTEN Franky</v>
          </cell>
          <cell r="C4" t="str">
            <v>CM</v>
          </cell>
        </row>
        <row r="5">
          <cell r="A5">
            <v>1376</v>
          </cell>
          <cell r="B5" t="str">
            <v>CEULEMANS Lodewijck</v>
          </cell>
          <cell r="C5" t="str">
            <v>CM</v>
          </cell>
        </row>
        <row r="6">
          <cell r="A6">
            <v>5500</v>
          </cell>
          <cell r="B6" t="str">
            <v>ROELANTS Karel</v>
          </cell>
          <cell r="C6" t="str">
            <v>CM</v>
          </cell>
        </row>
        <row r="7">
          <cell r="A7">
            <v>4143</v>
          </cell>
          <cell r="B7" t="str">
            <v>VAN CRAEN Albert</v>
          </cell>
          <cell r="C7" t="str">
            <v>CM</v>
          </cell>
        </row>
        <row r="8">
          <cell r="A8">
            <v>6189</v>
          </cell>
          <cell r="B8" t="str">
            <v>VANDENABEELE Marc</v>
          </cell>
          <cell r="C8" t="str">
            <v>CM</v>
          </cell>
        </row>
        <row r="9">
          <cell r="A9">
            <v>7796</v>
          </cell>
          <cell r="B9" t="str">
            <v>DE LAET Cassy</v>
          </cell>
          <cell r="C9" t="str">
            <v>CM</v>
          </cell>
        </row>
        <row r="10">
          <cell r="A10">
            <v>7822</v>
          </cell>
          <cell r="B10" t="str">
            <v>SCHOUTETENS Marc</v>
          </cell>
          <cell r="C10" t="str">
            <v>CM</v>
          </cell>
          <cell r="E10">
            <v>30</v>
          </cell>
        </row>
        <row r="11">
          <cell r="A11">
            <v>9512</v>
          </cell>
          <cell r="B11" t="str">
            <v>DE SCHILDER Leon</v>
          </cell>
          <cell r="C11" t="str">
            <v>CM</v>
          </cell>
        </row>
        <row r="12">
          <cell r="A12">
            <v>9513</v>
          </cell>
          <cell r="B12" t="str">
            <v>CARPAY Henri</v>
          </cell>
          <cell r="C12" t="str">
            <v>CM</v>
          </cell>
        </row>
        <row r="13">
          <cell r="A13">
            <v>4682</v>
          </cell>
          <cell r="B13" t="str">
            <v>SCHOUTETENS Pieter</v>
          </cell>
          <cell r="C13" t="str">
            <v>CM</v>
          </cell>
        </row>
        <row r="14">
          <cell r="A14">
            <v>9989</v>
          </cell>
          <cell r="B14" t="str">
            <v>VAN BOGAERT Marc</v>
          </cell>
          <cell r="C14" t="str">
            <v>CM</v>
          </cell>
        </row>
        <row r="16">
          <cell r="A16">
            <v>4119</v>
          </cell>
          <cell r="B16" t="str">
            <v>GEERLANDT José</v>
          </cell>
          <cell r="C16" t="str">
            <v>OS</v>
          </cell>
          <cell r="E16">
            <v>30</v>
          </cell>
        </row>
        <row r="17">
          <cell r="A17">
            <v>4122</v>
          </cell>
          <cell r="B17" t="str">
            <v>HAEGHEBAERT Eric</v>
          </cell>
          <cell r="C17" t="str">
            <v>OS</v>
          </cell>
          <cell r="E17">
            <v>160</v>
          </cell>
        </row>
        <row r="18">
          <cell r="A18">
            <v>4133</v>
          </cell>
          <cell r="B18" t="str">
            <v>WERBROUCK Luc</v>
          </cell>
          <cell r="C18" t="str">
            <v>OS</v>
          </cell>
          <cell r="E18">
            <v>120</v>
          </cell>
        </row>
        <row r="19">
          <cell r="A19">
            <v>7010</v>
          </cell>
          <cell r="B19" t="str">
            <v>VERMEULEN Johan</v>
          </cell>
          <cell r="C19" t="str">
            <v>OS</v>
          </cell>
          <cell r="E19">
            <v>160</v>
          </cell>
        </row>
        <row r="20">
          <cell r="A20">
            <v>7287</v>
          </cell>
          <cell r="B20" t="str">
            <v>SOENENS Joël</v>
          </cell>
          <cell r="C20" t="str">
            <v>OS</v>
          </cell>
          <cell r="E20">
            <v>55</v>
          </cell>
        </row>
        <row r="21">
          <cell r="A21">
            <v>8046</v>
          </cell>
          <cell r="B21" t="str">
            <v>LAMMENS Wilfried</v>
          </cell>
          <cell r="C21" t="str">
            <v>OS</v>
          </cell>
          <cell r="E21">
            <v>160</v>
          </cell>
        </row>
        <row r="22">
          <cell r="A22">
            <v>8668</v>
          </cell>
          <cell r="B22" t="str">
            <v>VANDEKEERE Bert</v>
          </cell>
          <cell r="C22" t="str">
            <v>OS</v>
          </cell>
          <cell r="E22">
            <v>300</v>
          </cell>
        </row>
        <row r="23">
          <cell r="A23">
            <v>8883</v>
          </cell>
          <cell r="B23" t="str">
            <v>VANPRAET Bart</v>
          </cell>
          <cell r="C23" t="str">
            <v>OS</v>
          </cell>
          <cell r="E23">
            <v>160</v>
          </cell>
        </row>
        <row r="24">
          <cell r="A24">
            <v>6074</v>
          </cell>
          <cell r="B24" t="str">
            <v>MAES Hendrik</v>
          </cell>
          <cell r="C24" t="str">
            <v>OS</v>
          </cell>
          <cell r="E24">
            <v>40</v>
          </cell>
        </row>
        <row r="25">
          <cell r="A25">
            <v>1102</v>
          </cell>
          <cell r="B25" t="str">
            <v>CALLIAUW Ludo</v>
          </cell>
          <cell r="C25" t="str">
            <v>OS</v>
          </cell>
          <cell r="E25">
            <v>90</v>
          </cell>
        </row>
        <row r="28">
          <cell r="A28">
            <v>7465</v>
          </cell>
          <cell r="B28" t="str">
            <v>COUSSEMENT Wim</v>
          </cell>
          <cell r="C28" t="str">
            <v>DK</v>
          </cell>
        </row>
        <row r="29">
          <cell r="A29">
            <v>9413</v>
          </cell>
          <cell r="B29" t="str">
            <v>DANNEELS Laurent</v>
          </cell>
          <cell r="C29" t="str">
            <v>DK</v>
          </cell>
        </row>
        <row r="30">
          <cell r="A30">
            <v>5682</v>
          </cell>
          <cell r="B30" t="str">
            <v>DELANGHE Lievin</v>
          </cell>
          <cell r="C30" t="str">
            <v>DK</v>
          </cell>
        </row>
        <row r="31">
          <cell r="A31">
            <v>4188</v>
          </cell>
          <cell r="B31" t="str">
            <v>RONDELEZ Noel</v>
          </cell>
          <cell r="C31" t="str">
            <v>DK</v>
          </cell>
          <cell r="E31">
            <v>55</v>
          </cell>
        </row>
        <row r="32">
          <cell r="A32">
            <v>4180</v>
          </cell>
          <cell r="B32" t="str">
            <v>CONSTANT Geert</v>
          </cell>
          <cell r="C32" t="str">
            <v>DK</v>
          </cell>
        </row>
        <row r="35">
          <cell r="A35">
            <v>4162</v>
          </cell>
          <cell r="B35" t="str">
            <v>CAPPELLE Eddy</v>
          </cell>
          <cell r="C35" t="str">
            <v>K.ZE</v>
          </cell>
        </row>
        <row r="36">
          <cell r="A36">
            <v>4167</v>
          </cell>
          <cell r="B36" t="str">
            <v>DECLERCK Gilbert</v>
          </cell>
          <cell r="C36" t="str">
            <v>K.ZE</v>
          </cell>
          <cell r="E36">
            <v>300</v>
          </cell>
        </row>
        <row r="37">
          <cell r="A37">
            <v>4171</v>
          </cell>
          <cell r="B37" t="str">
            <v>FORREST Emiel</v>
          </cell>
          <cell r="C37" t="str">
            <v>K.ZE</v>
          </cell>
        </row>
        <row r="38">
          <cell r="A38">
            <v>4232</v>
          </cell>
          <cell r="B38" t="str">
            <v>BUYSSE Edgard</v>
          </cell>
          <cell r="C38" t="str">
            <v>K.ZE</v>
          </cell>
          <cell r="E38">
            <v>40</v>
          </cell>
        </row>
        <row r="39">
          <cell r="A39">
            <v>9254</v>
          </cell>
          <cell r="B39" t="str">
            <v>DE PRINCE Luc</v>
          </cell>
          <cell r="C39" t="str">
            <v>K.ZE</v>
          </cell>
          <cell r="E39">
            <v>70</v>
          </cell>
        </row>
        <row r="40">
          <cell r="A40">
            <v>4158</v>
          </cell>
          <cell r="B40" t="str">
            <v>BAUWENS Freddy</v>
          </cell>
          <cell r="C40" t="str">
            <v>K.ZE</v>
          </cell>
          <cell r="E40">
            <v>70</v>
          </cell>
        </row>
        <row r="41">
          <cell r="A41">
            <v>9961</v>
          </cell>
          <cell r="B41" t="str">
            <v>VANDENBROELE Kurt</v>
          </cell>
          <cell r="C41" t="str">
            <v>K.ZE</v>
          </cell>
          <cell r="D41" t="str">
            <v>NS</v>
          </cell>
          <cell r="E41">
            <v>90</v>
          </cell>
        </row>
        <row r="44">
          <cell r="A44">
            <v>7678</v>
          </cell>
          <cell r="B44" t="str">
            <v>DE VREEZE Patrick</v>
          </cell>
          <cell r="C44" t="str">
            <v>K.KN</v>
          </cell>
          <cell r="E44">
            <v>40</v>
          </cell>
        </row>
        <row r="45">
          <cell r="A45">
            <v>5178</v>
          </cell>
          <cell r="B45" t="str">
            <v>FRANKEN Luc</v>
          </cell>
          <cell r="C45" t="str">
            <v>K.KN</v>
          </cell>
          <cell r="E45">
            <v>120</v>
          </cell>
        </row>
        <row r="46">
          <cell r="A46">
            <v>7284</v>
          </cell>
          <cell r="B46" t="str">
            <v>LANDUYT Sacha</v>
          </cell>
          <cell r="C46" t="str">
            <v>K.KN</v>
          </cell>
        </row>
        <row r="47">
          <cell r="A47">
            <v>4522</v>
          </cell>
          <cell r="B47" t="str">
            <v>METTEPENNINGEN Julien</v>
          </cell>
          <cell r="C47" t="str">
            <v>K.KN</v>
          </cell>
        </row>
        <row r="48">
          <cell r="A48">
            <v>4114</v>
          </cell>
          <cell r="B48" t="str">
            <v>VAN KREIJ Jo</v>
          </cell>
          <cell r="C48" t="str">
            <v>K.KN</v>
          </cell>
        </row>
        <row r="50">
          <cell r="A50">
            <v>2944</v>
          </cell>
          <cell r="B50" t="str">
            <v>t SEYEN Roland</v>
          </cell>
          <cell r="C50" t="str">
            <v>K.BR</v>
          </cell>
        </row>
        <row r="51">
          <cell r="A51">
            <v>4147</v>
          </cell>
          <cell r="B51" t="str">
            <v>D'HONT Steven</v>
          </cell>
          <cell r="C51" t="str">
            <v>K.BR</v>
          </cell>
          <cell r="E51">
            <v>300</v>
          </cell>
        </row>
        <row r="52">
          <cell r="A52">
            <v>4148</v>
          </cell>
          <cell r="B52" t="str">
            <v>DE CUYPER René</v>
          </cell>
          <cell r="C52" t="str">
            <v>K.BR</v>
          </cell>
          <cell r="E52">
            <v>90</v>
          </cell>
        </row>
        <row r="53">
          <cell r="A53">
            <v>4150</v>
          </cell>
          <cell r="B53" t="str">
            <v>DEVROE Eddy</v>
          </cell>
          <cell r="C53" t="str">
            <v>K.BR</v>
          </cell>
          <cell r="E53">
            <v>70</v>
          </cell>
        </row>
        <row r="54">
          <cell r="A54">
            <v>4156</v>
          </cell>
          <cell r="B54" t="str">
            <v>SEYS Norbert</v>
          </cell>
          <cell r="C54" t="str">
            <v>K.BR</v>
          </cell>
          <cell r="E54">
            <v>70</v>
          </cell>
        </row>
        <row r="55">
          <cell r="A55">
            <v>4214</v>
          </cell>
          <cell r="B55" t="str">
            <v>DE BAERE Karel</v>
          </cell>
          <cell r="C55" t="str">
            <v>K.BR</v>
          </cell>
          <cell r="E55">
            <v>40</v>
          </cell>
        </row>
        <row r="56">
          <cell r="A56">
            <v>4217</v>
          </cell>
          <cell r="B56" t="str">
            <v>DE GRAEVE David</v>
          </cell>
          <cell r="C56" t="str">
            <v>K.BR</v>
          </cell>
        </row>
        <row r="57">
          <cell r="A57">
            <v>4222</v>
          </cell>
          <cell r="B57" t="str">
            <v>DE QUEKER Guido</v>
          </cell>
          <cell r="C57" t="str">
            <v>K.BR</v>
          </cell>
        </row>
        <row r="58">
          <cell r="A58">
            <v>4223</v>
          </cell>
          <cell r="B58" t="str">
            <v>DRUWEL Francois</v>
          </cell>
          <cell r="C58" t="str">
            <v>K.BR</v>
          </cell>
        </row>
        <row r="59">
          <cell r="A59">
            <v>4224</v>
          </cell>
          <cell r="B59" t="str">
            <v>GUIDE Jean-Pierre</v>
          </cell>
          <cell r="C59" t="str">
            <v>K.BR</v>
          </cell>
          <cell r="E59">
            <v>120</v>
          </cell>
        </row>
        <row r="60">
          <cell r="A60">
            <v>4241</v>
          </cell>
          <cell r="B60" t="str">
            <v>VANHECKE Rik</v>
          </cell>
          <cell r="C60" t="str">
            <v>K.BR</v>
          </cell>
          <cell r="E60">
            <v>70</v>
          </cell>
        </row>
        <row r="61">
          <cell r="A61">
            <v>4242</v>
          </cell>
          <cell r="B61" t="str">
            <v>VERCRUYSSE Johan</v>
          </cell>
          <cell r="C61" t="str">
            <v>K.BR</v>
          </cell>
          <cell r="E61">
            <v>120</v>
          </cell>
        </row>
        <row r="62">
          <cell r="A62">
            <v>4557</v>
          </cell>
          <cell r="B62" t="str">
            <v>SERWEYTENS Lieven</v>
          </cell>
          <cell r="C62" t="str">
            <v>K.BR</v>
          </cell>
        </row>
        <row r="63">
          <cell r="A63">
            <v>4779</v>
          </cell>
          <cell r="B63" t="str">
            <v>LEYS Bart</v>
          </cell>
          <cell r="C63" t="str">
            <v>K.BR</v>
          </cell>
        </row>
        <row r="64">
          <cell r="A64">
            <v>5186</v>
          </cell>
          <cell r="B64" t="str">
            <v>DEFRUYT Dirk</v>
          </cell>
          <cell r="C64" t="str">
            <v>K.BR</v>
          </cell>
          <cell r="E64">
            <v>300</v>
          </cell>
        </row>
        <row r="65">
          <cell r="A65">
            <v>5190</v>
          </cell>
          <cell r="B65" t="str">
            <v>SAVER André</v>
          </cell>
          <cell r="C65" t="str">
            <v>K.BR</v>
          </cell>
          <cell r="E65">
            <v>300</v>
          </cell>
        </row>
        <row r="66">
          <cell r="A66">
            <v>5408</v>
          </cell>
          <cell r="B66" t="str">
            <v>VANRAPENBUSCH Franky</v>
          </cell>
          <cell r="C66" t="str">
            <v>K.BR</v>
          </cell>
          <cell r="E66">
            <v>70</v>
          </cell>
        </row>
        <row r="67">
          <cell r="A67">
            <v>5685</v>
          </cell>
          <cell r="B67" t="str">
            <v>BOECKAERT Eric</v>
          </cell>
          <cell r="C67" t="str">
            <v>K.BR</v>
          </cell>
        </row>
        <row r="68">
          <cell r="A68">
            <v>5689</v>
          </cell>
          <cell r="B68" t="str">
            <v>SAVER Koen</v>
          </cell>
          <cell r="C68" t="str">
            <v>K.BR</v>
          </cell>
        </row>
        <row r="69">
          <cell r="A69">
            <v>6081</v>
          </cell>
          <cell r="B69" t="str">
            <v>QUITTELIER Stephane</v>
          </cell>
          <cell r="C69" t="str">
            <v>K.BR</v>
          </cell>
          <cell r="E69">
            <v>90</v>
          </cell>
        </row>
        <row r="70">
          <cell r="A70">
            <v>7795</v>
          </cell>
          <cell r="B70" t="str">
            <v>HACKE Jean-Marie</v>
          </cell>
          <cell r="C70" t="str">
            <v>K.BR</v>
          </cell>
        </row>
        <row r="71">
          <cell r="A71">
            <v>7797</v>
          </cell>
          <cell r="B71" t="str">
            <v>BEIRENS Marc</v>
          </cell>
          <cell r="C71" t="str">
            <v>K.BR</v>
          </cell>
        </row>
        <row r="72">
          <cell r="A72">
            <v>8162</v>
          </cell>
          <cell r="B72" t="str">
            <v>SEYS Herbert</v>
          </cell>
          <cell r="C72" t="str">
            <v>K.BR</v>
          </cell>
          <cell r="E72">
            <v>160</v>
          </cell>
        </row>
        <row r="73">
          <cell r="A73">
            <v>8454</v>
          </cell>
          <cell r="B73" t="str">
            <v>STUYVAERT Marijn</v>
          </cell>
          <cell r="C73" t="str">
            <v>K.BR</v>
          </cell>
        </row>
        <row r="74">
          <cell r="A74">
            <v>8669</v>
          </cell>
          <cell r="B74" t="str">
            <v>DE CLERCK Jean</v>
          </cell>
          <cell r="C74" t="str">
            <v>K.BR</v>
          </cell>
        </row>
        <row r="75">
          <cell r="A75">
            <v>8670</v>
          </cell>
          <cell r="B75" t="str">
            <v>SCHOE Henk</v>
          </cell>
          <cell r="C75" t="str">
            <v>K.BR</v>
          </cell>
          <cell r="E75">
            <v>120</v>
          </cell>
        </row>
        <row r="76">
          <cell r="A76">
            <v>4185</v>
          </cell>
          <cell r="B76" t="str">
            <v>DEPOORTER Daniël</v>
          </cell>
          <cell r="C76" t="str">
            <v>K.BR</v>
          </cell>
        </row>
        <row r="77">
          <cell r="A77">
            <v>9062</v>
          </cell>
          <cell r="B77" t="str">
            <v>DE BUSSCHER Walber</v>
          </cell>
          <cell r="C77" t="str">
            <v>K.BR</v>
          </cell>
          <cell r="E77">
            <v>210</v>
          </cell>
        </row>
        <row r="78">
          <cell r="A78">
            <v>8921</v>
          </cell>
          <cell r="B78" t="str">
            <v>CHRISTIAENS Danny</v>
          </cell>
          <cell r="C78" t="str">
            <v>K.BR</v>
          </cell>
          <cell r="E78">
            <v>300</v>
          </cell>
        </row>
        <row r="79">
          <cell r="A79">
            <v>7801</v>
          </cell>
          <cell r="B79" t="str">
            <v>EISCHEN Frédéric</v>
          </cell>
          <cell r="C79" t="str">
            <v>K.BR</v>
          </cell>
        </row>
        <row r="80">
          <cell r="A80">
            <v>4250</v>
          </cell>
          <cell r="B80" t="str">
            <v>COBBAERT  Thierry</v>
          </cell>
          <cell r="C80" t="str">
            <v>K.BR</v>
          </cell>
        </row>
        <row r="81">
          <cell r="A81">
            <v>9257</v>
          </cell>
          <cell r="B81" t="str">
            <v>MUS Hendrik</v>
          </cell>
          <cell r="C81" t="str">
            <v>K.BR</v>
          </cell>
          <cell r="E81">
            <v>120</v>
          </cell>
        </row>
        <row r="82">
          <cell r="A82">
            <v>9258</v>
          </cell>
          <cell r="B82" t="str">
            <v>STEFFENS Alain</v>
          </cell>
          <cell r="C82" t="str">
            <v>K.BR</v>
          </cell>
          <cell r="E82">
            <v>90</v>
          </cell>
        </row>
        <row r="83">
          <cell r="A83">
            <v>4267</v>
          </cell>
          <cell r="B83" t="str">
            <v>THOMAS Peter</v>
          </cell>
          <cell r="C83" t="str">
            <v>K.BR</v>
          </cell>
          <cell r="E83">
            <v>300</v>
          </cell>
        </row>
        <row r="84">
          <cell r="A84">
            <v>4722</v>
          </cell>
          <cell r="B84" t="str">
            <v>BLAUWBLOMME Henk</v>
          </cell>
          <cell r="C84" t="str">
            <v>K.BR</v>
          </cell>
        </row>
        <row r="85">
          <cell r="A85">
            <v>2228</v>
          </cell>
          <cell r="B85" t="str">
            <v>VAN BENEDEN Alain</v>
          </cell>
          <cell r="C85" t="str">
            <v>OBA</v>
          </cell>
        </row>
        <row r="86">
          <cell r="A86">
            <v>7529</v>
          </cell>
          <cell r="B86" t="str">
            <v>VASSEUR Patrick</v>
          </cell>
          <cell r="C86" t="str">
            <v>K.BR</v>
          </cell>
        </row>
        <row r="87">
          <cell r="A87">
            <v>9256</v>
          </cell>
          <cell r="B87" t="str">
            <v>DALLINIGA Louis</v>
          </cell>
          <cell r="C87" t="str">
            <v>K.BR</v>
          </cell>
        </row>
        <row r="88">
          <cell r="A88">
            <v>8362</v>
          </cell>
          <cell r="B88" t="str">
            <v>DEKRAKER Jean-Paul</v>
          </cell>
          <cell r="C88" t="str">
            <v>K.BR</v>
          </cell>
        </row>
        <row r="89">
          <cell r="A89">
            <v>5691</v>
          </cell>
          <cell r="B89" t="str">
            <v>TORRES Manuel</v>
          </cell>
          <cell r="C89" t="str">
            <v>K.BR</v>
          </cell>
        </row>
        <row r="90">
          <cell r="A90">
            <v>4682</v>
          </cell>
          <cell r="B90" t="str">
            <v>SCHOUTETENS Pieter</v>
          </cell>
          <cell r="C90" t="str">
            <v>K.BR</v>
          </cell>
          <cell r="E90">
            <v>160</v>
          </cell>
        </row>
        <row r="91">
          <cell r="A91">
            <v>7462</v>
          </cell>
          <cell r="B91" t="str">
            <v>CREYF Fernand</v>
          </cell>
          <cell r="C91" t="str">
            <v>K.BR</v>
          </cell>
          <cell r="E91">
            <v>120</v>
          </cell>
        </row>
        <row r="92">
          <cell r="A92">
            <v>4071</v>
          </cell>
          <cell r="B92" t="str">
            <v>DE BAERE Eddy</v>
          </cell>
          <cell r="C92" t="str">
            <v>K.BR</v>
          </cell>
        </row>
        <row r="93">
          <cell r="A93">
            <v>6678</v>
          </cell>
          <cell r="B93" t="str">
            <v>DE CORTE Jan</v>
          </cell>
          <cell r="C93" t="str">
            <v>K.BR</v>
          </cell>
        </row>
        <row r="94">
          <cell r="A94">
            <v>6399</v>
          </cell>
          <cell r="B94" t="str">
            <v>DELAERE Marc</v>
          </cell>
          <cell r="C94" t="str">
            <v>K.BR</v>
          </cell>
          <cell r="E94">
            <v>70</v>
          </cell>
        </row>
        <row r="95">
          <cell r="A95">
            <v>4644</v>
          </cell>
          <cell r="B95" t="str">
            <v>DUMON Dirk</v>
          </cell>
          <cell r="C95" t="str">
            <v>K.BR</v>
          </cell>
          <cell r="E95">
            <v>55</v>
          </cell>
        </row>
        <row r="96">
          <cell r="A96">
            <v>6680</v>
          </cell>
          <cell r="B96" t="str">
            <v>FLAMEE Kurt</v>
          </cell>
          <cell r="C96" t="str">
            <v>K.BR</v>
          </cell>
          <cell r="E96">
            <v>160</v>
          </cell>
        </row>
        <row r="97">
          <cell r="A97">
            <v>8881</v>
          </cell>
          <cell r="B97" t="str">
            <v>HERPOEL Rony</v>
          </cell>
          <cell r="C97" t="str">
            <v>K.BR</v>
          </cell>
        </row>
        <row r="98">
          <cell r="A98">
            <v>4187</v>
          </cell>
          <cell r="B98" t="str">
            <v>ROGIERS Marc</v>
          </cell>
          <cell r="C98" t="str">
            <v>K.BR</v>
          </cell>
          <cell r="E98">
            <v>160</v>
          </cell>
        </row>
        <row r="99">
          <cell r="A99">
            <v>9253</v>
          </cell>
          <cell r="B99" t="str">
            <v>LINHOUT Freddy</v>
          </cell>
          <cell r="C99" t="str">
            <v>K.BR</v>
          </cell>
          <cell r="E99">
            <v>70</v>
          </cell>
        </row>
        <row r="100">
          <cell r="A100">
            <v>4184</v>
          </cell>
          <cell r="B100" t="str">
            <v>DEPOORTER Chris</v>
          </cell>
          <cell r="C100" t="str">
            <v>K.BR</v>
          </cell>
        </row>
        <row r="101">
          <cell r="A101">
            <v>5439</v>
          </cell>
          <cell r="B101" t="str">
            <v>DUCHEYNE Kenny</v>
          </cell>
          <cell r="C101" t="str">
            <v>K.BR</v>
          </cell>
        </row>
        <row r="103">
          <cell r="A103">
            <v>1554</v>
          </cell>
          <cell r="B103" t="str">
            <v>VERLAECKE  Rudy</v>
          </cell>
          <cell r="C103" t="str">
            <v>OBA</v>
          </cell>
        </row>
        <row r="104">
          <cell r="A104">
            <v>4207</v>
          </cell>
          <cell r="B104" t="str">
            <v>VELGHE Stefaan</v>
          </cell>
          <cell r="C104" t="str">
            <v>OBA</v>
          </cell>
        </row>
        <row r="105">
          <cell r="A105">
            <v>4246</v>
          </cell>
          <cell r="B105" t="str">
            <v>BOLLE Jean-Marie</v>
          </cell>
          <cell r="C105" t="str">
            <v>OBA</v>
          </cell>
        </row>
        <row r="106">
          <cell r="A106">
            <v>4249</v>
          </cell>
          <cell r="B106" t="str">
            <v>BRISSINCK Danny</v>
          </cell>
          <cell r="C106" t="str">
            <v>OBA</v>
          </cell>
          <cell r="E106">
            <v>90</v>
          </cell>
        </row>
        <row r="107">
          <cell r="A107">
            <v>4252</v>
          </cell>
          <cell r="B107" t="str">
            <v>DEJONGHE Freddy</v>
          </cell>
          <cell r="C107" t="str">
            <v>OBA</v>
          </cell>
        </row>
        <row r="108">
          <cell r="A108">
            <v>4254</v>
          </cell>
          <cell r="B108" t="str">
            <v>EVERAERT Luc</v>
          </cell>
          <cell r="C108" t="str">
            <v>OBA</v>
          </cell>
        </row>
        <row r="109">
          <cell r="A109">
            <v>4256</v>
          </cell>
          <cell r="B109" t="str">
            <v>HELSMOORTEL Rik</v>
          </cell>
          <cell r="C109" t="str">
            <v>OBA</v>
          </cell>
          <cell r="E109">
            <v>90</v>
          </cell>
        </row>
        <row r="110">
          <cell r="A110">
            <v>4262</v>
          </cell>
          <cell r="B110" t="str">
            <v>SANCTORUM Daniel</v>
          </cell>
          <cell r="C110" t="str">
            <v>OBA</v>
          </cell>
        </row>
        <row r="111">
          <cell r="A111">
            <v>4263</v>
          </cell>
          <cell r="B111" t="str">
            <v>SCHLAPA Harald</v>
          </cell>
          <cell r="C111" t="str">
            <v>OBA</v>
          </cell>
          <cell r="E111">
            <v>55</v>
          </cell>
        </row>
        <row r="112">
          <cell r="A112">
            <v>4264</v>
          </cell>
          <cell r="B112" t="str">
            <v>STEEN Gilbert</v>
          </cell>
          <cell r="C112" t="str">
            <v>OBA</v>
          </cell>
        </row>
        <row r="113">
          <cell r="A113">
            <v>4265</v>
          </cell>
          <cell r="B113" t="str">
            <v>STEMGEE Hugo</v>
          </cell>
          <cell r="C113" t="str">
            <v>OBA</v>
          </cell>
          <cell r="E113">
            <v>55</v>
          </cell>
        </row>
        <row r="114">
          <cell r="A114">
            <v>4269</v>
          </cell>
          <cell r="B114" t="str">
            <v>TRATSAERT Daniel</v>
          </cell>
          <cell r="C114" t="str">
            <v>OBA</v>
          </cell>
        </row>
        <row r="115">
          <cell r="A115">
            <v>4276</v>
          </cell>
          <cell r="B115" t="str">
            <v>VAN WESEMAEL Walter</v>
          </cell>
          <cell r="C115" t="str">
            <v>OBA</v>
          </cell>
        </row>
        <row r="116">
          <cell r="A116">
            <v>4277</v>
          </cell>
          <cell r="B116" t="str">
            <v>VANDENBROUCKE Joel</v>
          </cell>
          <cell r="C116" t="str">
            <v>OBA</v>
          </cell>
        </row>
        <row r="117">
          <cell r="A117">
            <v>4635</v>
          </cell>
          <cell r="B117" t="str">
            <v>DEVLIEGER Raoul</v>
          </cell>
          <cell r="C117" t="str">
            <v>OBA</v>
          </cell>
        </row>
        <row r="118">
          <cell r="A118">
            <v>5900</v>
          </cell>
          <cell r="B118" t="str">
            <v>PUYSTIENS Stephan</v>
          </cell>
          <cell r="C118" t="str">
            <v>OBA</v>
          </cell>
        </row>
        <row r="119">
          <cell r="A119">
            <v>6456</v>
          </cell>
          <cell r="B119" t="str">
            <v>PLOVIE Herbert</v>
          </cell>
          <cell r="C119" t="str">
            <v>OBA</v>
          </cell>
        </row>
        <row r="120">
          <cell r="A120">
            <v>7466</v>
          </cell>
          <cell r="B120" t="str">
            <v>ROBYN Willy</v>
          </cell>
          <cell r="C120" t="str">
            <v>OBA</v>
          </cell>
        </row>
        <row r="121">
          <cell r="A121">
            <v>7800</v>
          </cell>
          <cell r="B121" t="str">
            <v>VERSCHUERE Guy</v>
          </cell>
          <cell r="C121" t="str">
            <v>OBA</v>
          </cell>
        </row>
        <row r="122">
          <cell r="A122">
            <v>7802</v>
          </cell>
          <cell r="B122" t="str">
            <v>DOUCHAMPS Olivier</v>
          </cell>
          <cell r="C122" t="str">
            <v>OBA</v>
          </cell>
        </row>
        <row r="123">
          <cell r="A123">
            <v>8296</v>
          </cell>
          <cell r="B123" t="str">
            <v>MAES Jozef</v>
          </cell>
          <cell r="C123" t="str">
            <v>OBA</v>
          </cell>
        </row>
        <row r="124">
          <cell r="A124">
            <v>8917</v>
          </cell>
          <cell r="B124" t="str">
            <v>GREMAIN Gino</v>
          </cell>
          <cell r="C124" t="str">
            <v>OBA</v>
          </cell>
        </row>
        <row r="125">
          <cell r="A125" t="str">
            <v>4162B</v>
          </cell>
          <cell r="B125" t="str">
            <v>CAPPELLE Eddy</v>
          </cell>
          <cell r="C125" t="str">
            <v>OBA</v>
          </cell>
        </row>
        <row r="126">
          <cell r="A126">
            <v>4280</v>
          </cell>
          <cell r="B126" t="str">
            <v>ZONNEKEIN Henri</v>
          </cell>
          <cell r="C126" t="str">
            <v>OBA</v>
          </cell>
        </row>
        <row r="127">
          <cell r="A127">
            <v>4065</v>
          </cell>
          <cell r="B127" t="str">
            <v>BAERT Rony</v>
          </cell>
          <cell r="C127" t="str">
            <v>OBA</v>
          </cell>
        </row>
        <row r="128">
          <cell r="A128">
            <v>9296</v>
          </cell>
          <cell r="B128" t="str">
            <v>BORREMANS  Edouard</v>
          </cell>
          <cell r="C128" t="str">
            <v>OBA</v>
          </cell>
          <cell r="E128">
            <v>30</v>
          </cell>
        </row>
        <row r="129">
          <cell r="A129">
            <v>9414</v>
          </cell>
          <cell r="B129" t="str">
            <v>EUSSEN Gerardus</v>
          </cell>
          <cell r="C129" t="str">
            <v>OBA</v>
          </cell>
        </row>
        <row r="130">
          <cell r="A130">
            <v>9977</v>
          </cell>
          <cell r="B130" t="str">
            <v>GOEMAERE Yves</v>
          </cell>
          <cell r="C130" t="str">
            <v>OBA</v>
          </cell>
        </row>
        <row r="131">
          <cell r="A131">
            <v>8045</v>
          </cell>
          <cell r="B131" t="str">
            <v>GARRE Roger</v>
          </cell>
          <cell r="C131" t="str">
            <v>OBA</v>
          </cell>
          <cell r="E131">
            <v>70</v>
          </cell>
        </row>
        <row r="132">
          <cell r="A132">
            <v>9514</v>
          </cell>
          <cell r="B132" t="str">
            <v>VANROOSE Matteo</v>
          </cell>
          <cell r="C132" t="str">
            <v>OBA</v>
          </cell>
        </row>
        <row r="133">
          <cell r="A133">
            <v>4274</v>
          </cell>
          <cell r="B133" t="str">
            <v>VANHESTE Jean-Pierre</v>
          </cell>
          <cell r="C133" t="str">
            <v xml:space="preserve"> OBA</v>
          </cell>
          <cell r="E133">
            <v>300</v>
          </cell>
        </row>
        <row r="134">
          <cell r="A134">
            <v>9969</v>
          </cell>
          <cell r="B134" t="str">
            <v>SPILLIERS Marc</v>
          </cell>
          <cell r="C134" t="str">
            <v>OBA</v>
          </cell>
        </row>
        <row r="135">
          <cell r="A135">
            <v>7681</v>
          </cell>
          <cell r="B135" t="str">
            <v>VAN DE VELDE Jozef</v>
          </cell>
          <cell r="C135" t="str">
            <v>OBA</v>
          </cell>
        </row>
        <row r="137">
          <cell r="A137">
            <v>2061</v>
          </cell>
          <cell r="B137" t="str">
            <v>MERTENS Eddy</v>
          </cell>
          <cell r="C137" t="str">
            <v>KOH</v>
          </cell>
          <cell r="E137">
            <v>120</v>
          </cell>
        </row>
        <row r="138">
          <cell r="A138">
            <v>4290</v>
          </cell>
          <cell r="B138" t="str">
            <v>GILLADE Luc</v>
          </cell>
          <cell r="C138" t="str">
            <v>KOH</v>
          </cell>
        </row>
        <row r="139">
          <cell r="A139">
            <v>4305</v>
          </cell>
          <cell r="B139" t="str">
            <v>DE HERTOG Ives</v>
          </cell>
          <cell r="C139" t="str">
            <v>KOH</v>
          </cell>
        </row>
        <row r="140">
          <cell r="A140">
            <v>4354</v>
          </cell>
          <cell r="B140" t="str">
            <v>CAPIAU Lucien</v>
          </cell>
          <cell r="C140" t="str">
            <v>KOH</v>
          </cell>
        </row>
        <row r="141">
          <cell r="A141">
            <v>4356</v>
          </cell>
          <cell r="B141" t="str">
            <v>DE BOU Pol</v>
          </cell>
          <cell r="C141" t="str">
            <v>KOH</v>
          </cell>
        </row>
        <row r="142">
          <cell r="A142">
            <v>4361</v>
          </cell>
          <cell r="B142" t="str">
            <v>MANGELINCKX Nico</v>
          </cell>
          <cell r="C142" t="str">
            <v>KOH</v>
          </cell>
          <cell r="E142">
            <v>300</v>
          </cell>
        </row>
        <row r="143">
          <cell r="A143">
            <v>4389</v>
          </cell>
          <cell r="B143" t="str">
            <v>VAN KERCKHOVE Andre</v>
          </cell>
          <cell r="C143" t="str">
            <v>KOH</v>
          </cell>
          <cell r="E143">
            <v>90</v>
          </cell>
        </row>
        <row r="144">
          <cell r="A144">
            <v>8093</v>
          </cell>
          <cell r="B144" t="str">
            <v>MATTHYS Karolien</v>
          </cell>
          <cell r="C144" t="str">
            <v>KOH</v>
          </cell>
        </row>
        <row r="145">
          <cell r="A145">
            <v>8662</v>
          </cell>
          <cell r="B145" t="str">
            <v>VAN DER LINDEN Eric</v>
          </cell>
          <cell r="C145" t="str">
            <v>KOH</v>
          </cell>
          <cell r="E145">
            <v>120</v>
          </cell>
        </row>
        <row r="146">
          <cell r="A146">
            <v>8871</v>
          </cell>
          <cell r="B146" t="str">
            <v>VANDENHENDE John</v>
          </cell>
          <cell r="C146" t="str">
            <v>KOH</v>
          </cell>
          <cell r="E146">
            <v>55</v>
          </cell>
        </row>
        <row r="147">
          <cell r="A147">
            <v>9064</v>
          </cell>
          <cell r="B147" t="str">
            <v>GERSOULLE Marc</v>
          </cell>
          <cell r="C147" t="str">
            <v>KOH</v>
          </cell>
          <cell r="E147">
            <v>90</v>
          </cell>
        </row>
        <row r="148">
          <cell r="A148">
            <v>9055</v>
          </cell>
          <cell r="B148" t="str">
            <v>DE HERTOG Jan</v>
          </cell>
          <cell r="C148" t="str">
            <v>KOH</v>
          </cell>
          <cell r="E148">
            <v>40</v>
          </cell>
        </row>
        <row r="149">
          <cell r="A149">
            <v>4378</v>
          </cell>
          <cell r="B149" t="str">
            <v xml:space="preserve">DE RUYVER Stefaan </v>
          </cell>
          <cell r="C149" t="str">
            <v>KOH</v>
          </cell>
          <cell r="E149">
            <v>40</v>
          </cell>
        </row>
        <row r="150">
          <cell r="A150">
            <v>4387</v>
          </cell>
          <cell r="B150" t="str">
            <v>TEMMERMAN Walter</v>
          </cell>
          <cell r="C150" t="str">
            <v>KOH</v>
          </cell>
        </row>
        <row r="151">
          <cell r="A151">
            <v>9283</v>
          </cell>
          <cell r="B151" t="str">
            <v>BRENDERS Thierry</v>
          </cell>
          <cell r="C151" t="str">
            <v>KOH</v>
          </cell>
        </row>
        <row r="152">
          <cell r="A152">
            <v>4348</v>
          </cell>
          <cell r="B152" t="str">
            <v>VAN MUYLEM Norbert</v>
          </cell>
          <cell r="C152" t="str">
            <v>KOH</v>
          </cell>
          <cell r="E152">
            <v>90</v>
          </cell>
        </row>
        <row r="153">
          <cell r="A153">
            <v>9518</v>
          </cell>
          <cell r="B153" t="str">
            <v>DE MECHELEER Michel</v>
          </cell>
          <cell r="C153" t="str">
            <v>KOH</v>
          </cell>
        </row>
        <row r="154">
          <cell r="A154">
            <v>4390</v>
          </cell>
          <cell r="B154" t="str">
            <v>VAN MALDER Dirk</v>
          </cell>
          <cell r="C154" t="str">
            <v>KOH</v>
          </cell>
        </row>
        <row r="155">
          <cell r="A155">
            <v>8066</v>
          </cell>
          <cell r="B155" t="str">
            <v>VANDERHAUWAERT Christian</v>
          </cell>
          <cell r="C155" t="str">
            <v>KOH</v>
          </cell>
          <cell r="E155">
            <v>30</v>
          </cell>
        </row>
        <row r="156">
          <cell r="A156">
            <v>4780</v>
          </cell>
          <cell r="B156" t="str">
            <v xml:space="preserve">LIBRECHT Geert </v>
          </cell>
          <cell r="C156" t="str">
            <v>KOH</v>
          </cell>
        </row>
        <row r="158">
          <cell r="A158">
            <v>4294</v>
          </cell>
          <cell r="B158" t="str">
            <v>MATTENS Roger</v>
          </cell>
          <cell r="C158" t="str">
            <v>SMA</v>
          </cell>
          <cell r="E158">
            <v>160</v>
          </cell>
        </row>
        <row r="159">
          <cell r="A159">
            <v>4301</v>
          </cell>
          <cell r="B159" t="str">
            <v>VAN GOETHEM Glenn</v>
          </cell>
          <cell r="C159" t="str">
            <v>SMA</v>
          </cell>
          <cell r="E159">
            <v>160</v>
          </cell>
        </row>
        <row r="160">
          <cell r="A160">
            <v>7048</v>
          </cell>
          <cell r="B160" t="str">
            <v>STILTEN Rik</v>
          </cell>
          <cell r="C160" t="str">
            <v>SMA</v>
          </cell>
          <cell r="E160">
            <v>40</v>
          </cell>
        </row>
        <row r="161">
          <cell r="A161">
            <v>4297</v>
          </cell>
          <cell r="B161" t="str">
            <v>VAN DEN BOSSCHE Christian</v>
          </cell>
          <cell r="C161" t="str">
            <v>SMA</v>
          </cell>
          <cell r="E161">
            <v>160</v>
          </cell>
        </row>
        <row r="162">
          <cell r="A162">
            <v>9416</v>
          </cell>
          <cell r="B162" t="str">
            <v>RIEMKENS Wilfried</v>
          </cell>
          <cell r="C162" t="str">
            <v>SMA</v>
          </cell>
          <cell r="E162" t="str">
            <v>90NS</v>
          </cell>
        </row>
        <row r="163">
          <cell r="A163">
            <v>9415</v>
          </cell>
          <cell r="B163" t="str">
            <v>VERHOEYEN Eddy</v>
          </cell>
          <cell r="C163" t="str">
            <v>SMA</v>
          </cell>
          <cell r="E163">
            <v>55</v>
          </cell>
        </row>
        <row r="164">
          <cell r="A164">
            <v>9417</v>
          </cell>
          <cell r="B164" t="str">
            <v>ROGIERS Marc</v>
          </cell>
          <cell r="C164" t="str">
            <v>SMA</v>
          </cell>
          <cell r="E164">
            <v>40</v>
          </cell>
        </row>
        <row r="165">
          <cell r="A165">
            <v>6694</v>
          </cell>
          <cell r="B165" t="str">
            <v xml:space="preserve">VINCK Eddy </v>
          </cell>
          <cell r="C165" t="str">
            <v>SMA</v>
          </cell>
        </row>
        <row r="166">
          <cell r="A166">
            <v>1170</v>
          </cell>
          <cell r="B166" t="str">
            <v>TEMMERMAN Dirk</v>
          </cell>
          <cell r="C166" t="str">
            <v>SMA</v>
          </cell>
          <cell r="E166">
            <v>120</v>
          </cell>
        </row>
        <row r="167">
          <cell r="A167">
            <v>4974</v>
          </cell>
          <cell r="B167" t="str">
            <v>VAN DEN BROECK Harry</v>
          </cell>
          <cell r="C167" t="str">
            <v>SMA</v>
          </cell>
          <cell r="E167">
            <v>160</v>
          </cell>
        </row>
        <row r="168">
          <cell r="A168">
            <v>9972</v>
          </cell>
          <cell r="B168" t="str">
            <v>VAN DE VONDEL Dirk</v>
          </cell>
          <cell r="C168" t="str">
            <v>SMA</v>
          </cell>
        </row>
        <row r="169">
          <cell r="A169">
            <v>9973</v>
          </cell>
          <cell r="B169" t="str">
            <v>VERHULST Jean-Paul</v>
          </cell>
          <cell r="C169" t="str">
            <v>SMA</v>
          </cell>
        </row>
        <row r="170">
          <cell r="A170">
            <v>1190</v>
          </cell>
          <cell r="B170" t="str">
            <v>CALLEBAUT Pascal</v>
          </cell>
          <cell r="C170" t="str">
            <v>SMA</v>
          </cell>
        </row>
        <row r="171">
          <cell r="A171">
            <v>9808</v>
          </cell>
          <cell r="B171" t="str">
            <v>VAN DEN BOSSCHE Cesar</v>
          </cell>
          <cell r="C171" t="str">
            <v>SMA</v>
          </cell>
          <cell r="E171">
            <v>30</v>
          </cell>
        </row>
        <row r="173">
          <cell r="A173">
            <v>2338</v>
          </cell>
          <cell r="B173" t="str">
            <v>VAN DE CAN Thierry</v>
          </cell>
          <cell r="C173" t="str">
            <v>K.STER</v>
          </cell>
          <cell r="E173">
            <v>70</v>
          </cell>
        </row>
        <row r="174">
          <cell r="A174">
            <v>7297</v>
          </cell>
          <cell r="B174" t="str">
            <v>MESKENS Eduard</v>
          </cell>
          <cell r="C174" t="str">
            <v>K.STER</v>
          </cell>
          <cell r="E174">
            <v>30</v>
          </cell>
        </row>
        <row r="175">
          <cell r="A175">
            <v>7804</v>
          </cell>
          <cell r="B175" t="str">
            <v>DE BREMAEKER Eric</v>
          </cell>
          <cell r="C175" t="str">
            <v>K.STER</v>
          </cell>
          <cell r="E175">
            <v>30</v>
          </cell>
        </row>
        <row r="176">
          <cell r="A176">
            <v>8535</v>
          </cell>
          <cell r="B176" t="str">
            <v>DE WIN Guy</v>
          </cell>
          <cell r="C176" t="str">
            <v>K.STER</v>
          </cell>
        </row>
        <row r="177">
          <cell r="A177">
            <v>5198</v>
          </cell>
          <cell r="B177" t="str">
            <v>VAN LAETHEM Rudy</v>
          </cell>
          <cell r="C177" t="str">
            <v>K.STER</v>
          </cell>
          <cell r="E177">
            <v>160</v>
          </cell>
        </row>
        <row r="178">
          <cell r="A178">
            <v>9221</v>
          </cell>
          <cell r="B178" t="str">
            <v>BOSTOEN Kris</v>
          </cell>
          <cell r="C178" t="str">
            <v>K.STER</v>
          </cell>
        </row>
        <row r="179">
          <cell r="A179">
            <v>7054</v>
          </cell>
          <cell r="B179" t="str">
            <v>LOOS Leo</v>
          </cell>
          <cell r="C179" t="str">
            <v>K.STER</v>
          </cell>
        </row>
        <row r="180">
          <cell r="A180">
            <v>9458</v>
          </cell>
          <cell r="B180" t="str">
            <v>VANDE CAN Florian</v>
          </cell>
          <cell r="C180" t="str">
            <v>K.STER</v>
          </cell>
          <cell r="E180">
            <v>30</v>
          </cell>
        </row>
        <row r="181">
          <cell r="A181">
            <v>7049</v>
          </cell>
          <cell r="B181" t="str">
            <v>DE TANT Freddy</v>
          </cell>
          <cell r="C181" t="str">
            <v>K.STER</v>
          </cell>
        </row>
        <row r="182">
          <cell r="A182">
            <v>4345</v>
          </cell>
          <cell r="B182" t="str">
            <v>PARDAENS Willy</v>
          </cell>
          <cell r="C182" t="str">
            <v>K.STER</v>
          </cell>
        </row>
        <row r="183">
          <cell r="A183">
            <v>4301</v>
          </cell>
          <cell r="B183" t="str">
            <v>VAN GOETHEM Glenn</v>
          </cell>
          <cell r="C183" t="str">
            <v>K.STER</v>
          </cell>
        </row>
        <row r="184">
          <cell r="A184">
            <v>4344</v>
          </cell>
          <cell r="B184" t="str">
            <v>DE WEVER Koen</v>
          </cell>
          <cell r="C184" t="str">
            <v>K.STER</v>
          </cell>
        </row>
        <row r="185">
          <cell r="A185">
            <v>4352</v>
          </cell>
          <cell r="B185" t="str">
            <v>WAUTERS Johnny</v>
          </cell>
          <cell r="C185" t="str">
            <v>K.STER</v>
          </cell>
          <cell r="E185">
            <v>210</v>
          </cell>
        </row>
        <row r="186">
          <cell r="A186">
            <v>9515</v>
          </cell>
          <cell r="B186" t="str">
            <v>CEULEMANS Benny</v>
          </cell>
          <cell r="C186" t="str">
            <v>K.STER</v>
          </cell>
        </row>
        <row r="187">
          <cell r="A187">
            <v>9517</v>
          </cell>
          <cell r="B187" t="str">
            <v>GOORDEN Willy</v>
          </cell>
          <cell r="C187" t="str">
            <v>K.STER</v>
          </cell>
        </row>
        <row r="188">
          <cell r="A188">
            <v>4282</v>
          </cell>
          <cell r="B188" t="str">
            <v>COPPENS Sandro</v>
          </cell>
          <cell r="C188" t="str">
            <v>K.STER</v>
          </cell>
        </row>
        <row r="189">
          <cell r="A189">
            <v>7609</v>
          </cell>
          <cell r="B189" t="str">
            <v>COLLART Olivier</v>
          </cell>
          <cell r="C189" t="str">
            <v>K.STER</v>
          </cell>
        </row>
        <row r="190">
          <cell r="A190">
            <v>7236</v>
          </cell>
          <cell r="B190" t="str">
            <v>MARCHARIS Françis</v>
          </cell>
          <cell r="C190" t="str">
            <v>K.STER</v>
          </cell>
          <cell r="E190">
            <v>160</v>
          </cell>
        </row>
        <row r="191">
          <cell r="A191">
            <v>9516</v>
          </cell>
          <cell r="B191" t="str">
            <v>DUJARDIN Geoffrey</v>
          </cell>
          <cell r="C191" t="str">
            <v>K.STER</v>
          </cell>
        </row>
        <row r="192">
          <cell r="A192">
            <v>8017</v>
          </cell>
          <cell r="B192" t="str">
            <v xml:space="preserve">VAN RIET Kris </v>
          </cell>
          <cell r="C192" t="str">
            <v>K.STER</v>
          </cell>
        </row>
        <row r="193">
          <cell r="A193">
            <v>6454</v>
          </cell>
          <cell r="B193" t="str">
            <v>VERCAMMEN Alwin</v>
          </cell>
          <cell r="C193" t="str">
            <v>K.STER</v>
          </cell>
          <cell r="E193">
            <v>55</v>
          </cell>
        </row>
        <row r="194">
          <cell r="A194">
            <v>4320</v>
          </cell>
          <cell r="B194" t="str">
            <v>VAN LANGENHOVE Alain</v>
          </cell>
          <cell r="C194" t="str">
            <v>K.STER</v>
          </cell>
        </row>
        <row r="195">
          <cell r="A195">
            <v>4324</v>
          </cell>
          <cell r="B195" t="str">
            <v>DE CONINCK Marc</v>
          </cell>
          <cell r="C195" t="str">
            <v>K.STER</v>
          </cell>
        </row>
        <row r="196">
          <cell r="A196">
            <v>4348</v>
          </cell>
          <cell r="B196" t="str">
            <v>VAN MUYLEM Norbert</v>
          </cell>
          <cell r="C196" t="str">
            <v>K.STER</v>
          </cell>
          <cell r="E196">
            <v>90</v>
          </cell>
        </row>
        <row r="197">
          <cell r="A197">
            <v>9974</v>
          </cell>
          <cell r="B197" t="str">
            <v>DE FREYN Jasper</v>
          </cell>
          <cell r="C197" t="str">
            <v>K.STER</v>
          </cell>
        </row>
        <row r="198">
          <cell r="A198">
            <v>9063</v>
          </cell>
          <cell r="B198" t="str">
            <v>DE BECK Clery</v>
          </cell>
          <cell r="C198" t="str">
            <v>K.STER</v>
          </cell>
          <cell r="E198">
            <v>70</v>
          </cell>
        </row>
        <row r="200">
          <cell r="A200">
            <v>4036</v>
          </cell>
          <cell r="B200" t="str">
            <v>STRYPENS Lucien</v>
          </cell>
          <cell r="C200" t="str">
            <v>BVG</v>
          </cell>
          <cell r="E200">
            <v>90</v>
          </cell>
        </row>
        <row r="201">
          <cell r="A201">
            <v>4416</v>
          </cell>
          <cell r="B201" t="str">
            <v>VAN RIJSSELBERGHE Johan</v>
          </cell>
          <cell r="C201" t="str">
            <v>BVG</v>
          </cell>
          <cell r="E201">
            <v>210</v>
          </cell>
        </row>
        <row r="202">
          <cell r="A202">
            <v>4487</v>
          </cell>
          <cell r="B202" t="str">
            <v>VAN DE VOORDE Luc</v>
          </cell>
          <cell r="C202" t="str">
            <v>BVG</v>
          </cell>
        </row>
        <row r="203">
          <cell r="A203">
            <v>4639</v>
          </cell>
          <cell r="B203" t="str">
            <v>DUPONT Franky</v>
          </cell>
          <cell r="C203" t="str">
            <v>BVG</v>
          </cell>
          <cell r="E203">
            <v>90</v>
          </cell>
        </row>
        <row r="204">
          <cell r="A204">
            <v>4910</v>
          </cell>
          <cell r="B204" t="str">
            <v>DE FLO Herman</v>
          </cell>
          <cell r="C204" t="str">
            <v>BVG</v>
          </cell>
          <cell r="E204">
            <v>70</v>
          </cell>
        </row>
        <row r="205">
          <cell r="A205">
            <v>4932</v>
          </cell>
          <cell r="B205" t="str">
            <v>VAN MOL William</v>
          </cell>
          <cell r="C205" t="str">
            <v>BVG</v>
          </cell>
          <cell r="E205">
            <v>70</v>
          </cell>
        </row>
        <row r="206">
          <cell r="A206">
            <v>4942</v>
          </cell>
          <cell r="B206" t="str">
            <v>BAETENS Marc</v>
          </cell>
          <cell r="C206" t="str">
            <v>BVG</v>
          </cell>
          <cell r="E206">
            <v>210</v>
          </cell>
        </row>
        <row r="207">
          <cell r="A207">
            <v>6713</v>
          </cell>
          <cell r="B207" t="str">
            <v>VAN ACKER Johan</v>
          </cell>
          <cell r="C207" t="str">
            <v>BVG</v>
          </cell>
          <cell r="E207">
            <v>160</v>
          </cell>
        </row>
        <row r="208">
          <cell r="A208">
            <v>7476</v>
          </cell>
          <cell r="B208" t="str">
            <v>DE COOMAN Marcel</v>
          </cell>
          <cell r="C208" t="str">
            <v>BVG</v>
          </cell>
          <cell r="E208">
            <v>40</v>
          </cell>
        </row>
        <row r="209">
          <cell r="A209">
            <v>4341</v>
          </cell>
          <cell r="B209" t="str">
            <v>DE COSTER Luc</v>
          </cell>
          <cell r="C209" t="str">
            <v>BVG</v>
          </cell>
        </row>
        <row r="210">
          <cell r="A210">
            <v>6088</v>
          </cell>
          <cell r="B210" t="str">
            <v>SIROYT Davy</v>
          </cell>
          <cell r="C210" t="str">
            <v>BVG</v>
          </cell>
          <cell r="E210">
            <v>55</v>
          </cell>
        </row>
        <row r="211">
          <cell r="A211">
            <v>6577</v>
          </cell>
          <cell r="B211" t="str">
            <v>SCIACCA Emilio</v>
          </cell>
          <cell r="C211" t="str">
            <v>BVG</v>
          </cell>
        </row>
        <row r="212">
          <cell r="A212">
            <v>8165</v>
          </cell>
          <cell r="B212" t="str">
            <v>De Rudder Willy</v>
          </cell>
          <cell r="C212" t="str">
            <v>BVG</v>
          </cell>
          <cell r="E212">
            <v>120</v>
          </cell>
        </row>
        <row r="213">
          <cell r="A213">
            <v>9066</v>
          </cell>
          <cell r="B213" t="str">
            <v>Willems Raymond</v>
          </cell>
          <cell r="C213" t="str">
            <v>BVG</v>
          </cell>
          <cell r="E213">
            <v>90</v>
          </cell>
        </row>
        <row r="214">
          <cell r="A214">
            <v>9426</v>
          </cell>
          <cell r="B214" t="str">
            <v>De Wispelaere Walter</v>
          </cell>
          <cell r="C214" t="str">
            <v>BVG</v>
          </cell>
          <cell r="E214">
            <v>30</v>
          </cell>
        </row>
        <row r="215">
          <cell r="A215">
            <v>9427</v>
          </cell>
          <cell r="B215" t="str">
            <v>Vandenberghe Glen</v>
          </cell>
          <cell r="C215" t="str">
            <v>BVG</v>
          </cell>
          <cell r="E215">
            <v>30</v>
          </cell>
        </row>
        <row r="216">
          <cell r="A216">
            <v>1040</v>
          </cell>
          <cell r="B216" t="str">
            <v>SERGEANT Etienne</v>
          </cell>
          <cell r="C216" t="str">
            <v>BVG</v>
          </cell>
          <cell r="E216">
            <v>30</v>
          </cell>
        </row>
        <row r="217">
          <cell r="A217">
            <v>6435</v>
          </cell>
          <cell r="B217" t="str">
            <v>BELAEY DANNY</v>
          </cell>
          <cell r="C217" t="str">
            <v>BVG</v>
          </cell>
        </row>
        <row r="218">
          <cell r="A218">
            <v>9261</v>
          </cell>
          <cell r="B218" t="str">
            <v>de MEULEMEESTER Cédric</v>
          </cell>
          <cell r="C218" t="str">
            <v>BVG</v>
          </cell>
          <cell r="E218">
            <v>30</v>
          </cell>
        </row>
        <row r="219">
          <cell r="A219">
            <v>1036</v>
          </cell>
          <cell r="B219" t="str">
            <v>DEPOORTER MIEKE</v>
          </cell>
          <cell r="C219" t="str">
            <v>BVG</v>
          </cell>
          <cell r="E219">
            <v>30</v>
          </cell>
        </row>
        <row r="220">
          <cell r="A220">
            <v>4231</v>
          </cell>
          <cell r="B220" t="str">
            <v>NOE CHRISTIAAN</v>
          </cell>
          <cell r="C220" t="str">
            <v>BVG</v>
          </cell>
          <cell r="E220">
            <v>210</v>
          </cell>
        </row>
        <row r="221">
          <cell r="A221">
            <v>5747</v>
          </cell>
          <cell r="B221" t="str">
            <v>SAEY ETIENNE</v>
          </cell>
          <cell r="C221" t="str">
            <v>BVG</v>
          </cell>
          <cell r="E221">
            <v>210</v>
          </cell>
        </row>
        <row r="222">
          <cell r="A222">
            <v>4845</v>
          </cell>
          <cell r="B222" t="str">
            <v>STEVENS PATRICK</v>
          </cell>
          <cell r="C222" t="str">
            <v>BVG</v>
          </cell>
          <cell r="E222">
            <v>90</v>
          </cell>
        </row>
        <row r="223">
          <cell r="A223">
            <v>4931</v>
          </cell>
          <cell r="B223" t="str">
            <v>VAN HOYLANDT ROGER</v>
          </cell>
          <cell r="C223" t="str">
            <v>BVG</v>
          </cell>
        </row>
        <row r="224">
          <cell r="A224">
            <v>5733</v>
          </cell>
          <cell r="B224" t="str">
            <v>VAN BRUYSSEL RONY</v>
          </cell>
          <cell r="C224" t="str">
            <v>BVG</v>
          </cell>
          <cell r="E224">
            <v>90</v>
          </cell>
        </row>
        <row r="225">
          <cell r="A225">
            <v>9519</v>
          </cell>
          <cell r="B225" t="str">
            <v>HUT Joop</v>
          </cell>
          <cell r="C225" t="str">
            <v>BVG</v>
          </cell>
          <cell r="E225">
            <v>30</v>
          </cell>
        </row>
        <row r="226">
          <cell r="A226">
            <v>5798</v>
          </cell>
          <cell r="B226" t="str">
            <v>van Manen Bert</v>
          </cell>
          <cell r="C226" t="str">
            <v>BVG</v>
          </cell>
        </row>
        <row r="227">
          <cell r="A227">
            <v>9956</v>
          </cell>
          <cell r="B227" t="str">
            <v>KASIER Sven</v>
          </cell>
          <cell r="C227" t="str">
            <v>BVG</v>
          </cell>
          <cell r="E227">
            <v>55</v>
          </cell>
        </row>
        <row r="229">
          <cell r="A229">
            <v>9975</v>
          </cell>
          <cell r="B229" t="str">
            <v>WILLEMS Peter</v>
          </cell>
          <cell r="C229" t="str">
            <v>ACG</v>
          </cell>
        </row>
        <row r="230">
          <cell r="A230">
            <v>8758</v>
          </cell>
          <cell r="B230" t="str">
            <v>DUYM Ignace</v>
          </cell>
          <cell r="C230" t="str">
            <v>ACG</v>
          </cell>
        </row>
        <row r="231">
          <cell r="A231">
            <v>4505</v>
          </cell>
          <cell r="B231" t="str">
            <v>BRACKE Peter</v>
          </cell>
          <cell r="C231" t="str">
            <v>ACG</v>
          </cell>
        </row>
        <row r="232">
          <cell r="A232">
            <v>2314</v>
          </cell>
          <cell r="B232" t="str">
            <v>SONCK ROBBY</v>
          </cell>
          <cell r="C232" t="str">
            <v>ACG</v>
          </cell>
        </row>
        <row r="233">
          <cell r="A233">
            <v>6927</v>
          </cell>
          <cell r="B233" t="str">
            <v>DUJARDIN Luc</v>
          </cell>
          <cell r="C233" t="str">
            <v>ACG</v>
          </cell>
          <cell r="E233">
            <v>210</v>
          </cell>
        </row>
        <row r="234">
          <cell r="A234">
            <v>4432</v>
          </cell>
          <cell r="B234" t="str">
            <v>BAETE Jean-Pierre</v>
          </cell>
          <cell r="C234" t="str">
            <v>ACG</v>
          </cell>
          <cell r="E234">
            <v>120</v>
          </cell>
        </row>
        <row r="235">
          <cell r="A235">
            <v>7685</v>
          </cell>
          <cell r="B235" t="str">
            <v>Hanskens Stephaan</v>
          </cell>
          <cell r="C235" t="str">
            <v>ACG</v>
          </cell>
          <cell r="E235">
            <v>210</v>
          </cell>
        </row>
        <row r="236">
          <cell r="A236">
            <v>9431</v>
          </cell>
          <cell r="B236" t="str">
            <v>JACQUEMYN Tony</v>
          </cell>
          <cell r="C236" t="str">
            <v>ACG</v>
          </cell>
          <cell r="E236">
            <v>210</v>
          </cell>
        </row>
        <row r="237">
          <cell r="A237">
            <v>6428</v>
          </cell>
          <cell r="B237" t="str">
            <v>MEULEMAN Rudy</v>
          </cell>
          <cell r="C237" t="str">
            <v>ACG</v>
          </cell>
          <cell r="E237">
            <v>160</v>
          </cell>
        </row>
        <row r="238">
          <cell r="A238">
            <v>6705</v>
          </cell>
          <cell r="B238" t="str">
            <v>BERNAERDT Roland</v>
          </cell>
          <cell r="C238" t="str">
            <v>ACG</v>
          </cell>
          <cell r="E238">
            <v>90</v>
          </cell>
        </row>
        <row r="239">
          <cell r="A239">
            <v>4496</v>
          </cell>
          <cell r="B239" t="str">
            <v>VAN HANEGEM Izaak</v>
          </cell>
          <cell r="C239" t="str">
            <v>ACG</v>
          </cell>
          <cell r="E239">
            <v>90</v>
          </cell>
        </row>
        <row r="240">
          <cell r="A240">
            <v>1044</v>
          </cell>
          <cell r="B240" t="str">
            <v>Coppens Jimmy</v>
          </cell>
          <cell r="C240" t="str">
            <v>ACG</v>
          </cell>
          <cell r="E240">
            <v>70</v>
          </cell>
        </row>
        <row r="241">
          <cell r="A241">
            <v>7125</v>
          </cell>
          <cell r="B241" t="str">
            <v>Nuytten Renold</v>
          </cell>
          <cell r="C241" t="str">
            <v>ACG</v>
          </cell>
          <cell r="E241">
            <v>40</v>
          </cell>
        </row>
        <row r="242">
          <cell r="A242">
            <v>9821</v>
          </cell>
          <cell r="B242" t="str">
            <v>VAN DEN BOSSCHE Daniël</v>
          </cell>
          <cell r="C242" t="str">
            <v>ACG</v>
          </cell>
        </row>
        <row r="245">
          <cell r="A245">
            <v>4422</v>
          </cell>
          <cell r="B245" t="str">
            <v>DE MEYER Rudi</v>
          </cell>
          <cell r="C245" t="str">
            <v>K. ED</v>
          </cell>
          <cell r="E245">
            <v>90</v>
          </cell>
        </row>
        <row r="246">
          <cell r="A246">
            <v>4425</v>
          </cell>
          <cell r="B246" t="str">
            <v>GEVAERT André</v>
          </cell>
          <cell r="C246" t="str">
            <v>K. ED</v>
          </cell>
        </row>
        <row r="247">
          <cell r="A247">
            <v>9260</v>
          </cell>
          <cell r="B247" t="str">
            <v>VAN HEIRSEELE Roger</v>
          </cell>
          <cell r="C247" t="str">
            <v>K. ED</v>
          </cell>
          <cell r="E247">
            <v>210</v>
          </cell>
        </row>
        <row r="248">
          <cell r="A248">
            <v>9421</v>
          </cell>
          <cell r="B248" t="str">
            <v>Caudron Danny</v>
          </cell>
          <cell r="C248" t="str">
            <v>K. ED</v>
          </cell>
          <cell r="E248">
            <v>90</v>
          </cell>
        </row>
        <row r="249">
          <cell r="A249">
            <v>8410</v>
          </cell>
          <cell r="B249" t="str">
            <v>LIPPENS Tony</v>
          </cell>
          <cell r="C249" t="str">
            <v>K. ED</v>
          </cell>
          <cell r="E249">
            <v>70</v>
          </cell>
        </row>
        <row r="251">
          <cell r="A251">
            <v>8063</v>
          </cell>
          <cell r="B251" t="str">
            <v>COPPENS Christiaan</v>
          </cell>
          <cell r="C251" t="str">
            <v>K.EWH</v>
          </cell>
          <cell r="E251">
            <v>70</v>
          </cell>
        </row>
        <row r="252">
          <cell r="A252">
            <v>1071</v>
          </cell>
          <cell r="B252" t="str">
            <v>BILLET Jelle</v>
          </cell>
          <cell r="C252" t="str">
            <v>K.EWH</v>
          </cell>
          <cell r="E252">
            <v>120</v>
          </cell>
        </row>
        <row r="253">
          <cell r="A253">
            <v>8657</v>
          </cell>
          <cell r="B253" t="str">
            <v>HOLDERBEKE Alex</v>
          </cell>
          <cell r="C253" t="str">
            <v>K.EWH</v>
          </cell>
        </row>
        <row r="254">
          <cell r="A254">
            <v>4425</v>
          </cell>
          <cell r="B254" t="str">
            <v xml:space="preserve">GEVAERT André </v>
          </cell>
          <cell r="C254" t="str">
            <v>K.EWH</v>
          </cell>
        </row>
        <row r="255">
          <cell r="A255">
            <v>9424</v>
          </cell>
          <cell r="B255" t="str">
            <v>VAN DEN  EEDE  Marc</v>
          </cell>
          <cell r="C255" t="str">
            <v>K.EWH</v>
          </cell>
          <cell r="E255">
            <v>70</v>
          </cell>
        </row>
        <row r="256">
          <cell r="A256">
            <v>9420</v>
          </cell>
          <cell r="B256" t="str">
            <v>CAUDRON Bjorn</v>
          </cell>
          <cell r="C256" t="str">
            <v>K.EWH</v>
          </cell>
          <cell r="E256">
            <v>70</v>
          </cell>
        </row>
        <row r="257">
          <cell r="A257">
            <v>9595</v>
          </cell>
          <cell r="B257" t="str">
            <v>VERBEURE Danny</v>
          </cell>
          <cell r="C257" t="str">
            <v>K.EWH</v>
          </cell>
        </row>
        <row r="258">
          <cell r="A258">
            <v>7806</v>
          </cell>
          <cell r="B258" t="str">
            <v>BAUTE Steven</v>
          </cell>
          <cell r="C258" t="str">
            <v>K.EWH</v>
          </cell>
        </row>
        <row r="259">
          <cell r="A259">
            <v>9593</v>
          </cell>
          <cell r="B259" t="str">
            <v>TRENSON Gabriël</v>
          </cell>
          <cell r="C259" t="str">
            <v>K.EWH</v>
          </cell>
        </row>
        <row r="260">
          <cell r="A260">
            <v>4446</v>
          </cell>
          <cell r="B260" t="str">
            <v>FOURNEAU Alain</v>
          </cell>
          <cell r="C260" t="str">
            <v>K.EWH</v>
          </cell>
        </row>
        <row r="261">
          <cell r="A261">
            <v>9594</v>
          </cell>
          <cell r="B261" t="str">
            <v>VAN QUAETHEM Romain</v>
          </cell>
          <cell r="C261" t="str">
            <v>K.EWH</v>
          </cell>
        </row>
        <row r="262">
          <cell r="A262">
            <v>9592</v>
          </cell>
          <cell r="B262" t="str">
            <v>DE LOBEL Marc</v>
          </cell>
          <cell r="C262" t="str">
            <v>K.EWH</v>
          </cell>
          <cell r="E262">
            <v>160</v>
          </cell>
        </row>
        <row r="263">
          <cell r="A263">
            <v>4472</v>
          </cell>
          <cell r="B263" t="str">
            <v>DE BAETS Danny</v>
          </cell>
          <cell r="C263" t="str">
            <v>K.EWH</v>
          </cell>
          <cell r="D263" t="str">
            <v>HNS</v>
          </cell>
          <cell r="E263">
            <v>55</v>
          </cell>
        </row>
        <row r="264">
          <cell r="A264">
            <v>9966</v>
          </cell>
          <cell r="B264" t="str">
            <v>BRUGGEMAN Etienne</v>
          </cell>
          <cell r="C264" t="str">
            <v xml:space="preserve"> K.EWH</v>
          </cell>
          <cell r="D264" t="str">
            <v>NS</v>
          </cell>
        </row>
        <row r="266">
          <cell r="A266">
            <v>4454</v>
          </cell>
          <cell r="B266" t="str">
            <v>DEPOORTER Reginald</v>
          </cell>
          <cell r="C266" t="str">
            <v>GS</v>
          </cell>
        </row>
        <row r="267">
          <cell r="A267">
            <v>4466</v>
          </cell>
          <cell r="B267" t="str">
            <v>TREMERIE Walter</v>
          </cell>
          <cell r="C267" t="str">
            <v>GS</v>
          </cell>
        </row>
        <row r="268">
          <cell r="A268">
            <v>4528</v>
          </cell>
          <cell r="B268" t="str">
            <v>VAN HANEGEM Nico</v>
          </cell>
          <cell r="C268" t="str">
            <v>GS</v>
          </cell>
          <cell r="E268">
            <v>300</v>
          </cell>
        </row>
        <row r="269">
          <cell r="A269">
            <v>4541</v>
          </cell>
          <cell r="B269" t="str">
            <v>DELLAERT Marc</v>
          </cell>
          <cell r="C269" t="str">
            <v>GS</v>
          </cell>
        </row>
        <row r="270">
          <cell r="A270">
            <v>4587</v>
          </cell>
          <cell r="B270" t="str">
            <v>VERSTRAETEN Frank</v>
          </cell>
          <cell r="C270" t="str">
            <v>GS</v>
          </cell>
        </row>
        <row r="271">
          <cell r="A271">
            <v>6701</v>
          </cell>
          <cell r="B271" t="str">
            <v>BROCHE Philippe</v>
          </cell>
          <cell r="C271" t="str">
            <v>GS</v>
          </cell>
        </row>
        <row r="272">
          <cell r="A272">
            <v>6703</v>
          </cell>
          <cell r="B272" t="str">
            <v>CLAUS Pascal</v>
          </cell>
          <cell r="C272" t="str">
            <v>GS</v>
          </cell>
        </row>
        <row r="273">
          <cell r="A273">
            <v>7203</v>
          </cell>
          <cell r="B273" t="str">
            <v>DELARUE Dirk</v>
          </cell>
          <cell r="C273" t="str">
            <v>GS</v>
          </cell>
        </row>
        <row r="274">
          <cell r="A274">
            <v>7498</v>
          </cell>
          <cell r="B274" t="str">
            <v>VAN DAM Jens</v>
          </cell>
          <cell r="C274" t="str">
            <v>GS</v>
          </cell>
          <cell r="E274">
            <v>300</v>
          </cell>
        </row>
        <row r="275">
          <cell r="A275">
            <v>8163</v>
          </cell>
          <cell r="B275" t="str">
            <v>DE WEIRDT Jean-Marie</v>
          </cell>
          <cell r="C275" t="str">
            <v>GS</v>
          </cell>
          <cell r="E275">
            <v>70</v>
          </cell>
        </row>
        <row r="276">
          <cell r="A276">
            <v>8654</v>
          </cell>
          <cell r="B276" t="str">
            <v>BAETSLE Peter</v>
          </cell>
          <cell r="C276" t="str">
            <v>GS</v>
          </cell>
          <cell r="E276">
            <v>70</v>
          </cell>
        </row>
        <row r="277">
          <cell r="A277">
            <v>8889</v>
          </cell>
          <cell r="B277" t="str">
            <v>DE PREST Alex</v>
          </cell>
          <cell r="C277" t="str">
            <v>GS</v>
          </cell>
        </row>
        <row r="278">
          <cell r="A278">
            <v>8890</v>
          </cell>
          <cell r="B278" t="str">
            <v>VAN HOLLE Jean-Pierre</v>
          </cell>
          <cell r="C278" t="str">
            <v>GS</v>
          </cell>
          <cell r="E278">
            <v>90</v>
          </cell>
        </row>
        <row r="279">
          <cell r="A279">
            <v>9423</v>
          </cell>
          <cell r="B279" t="str">
            <v>DE GOQUE Guy</v>
          </cell>
          <cell r="C279" t="str">
            <v>GS</v>
          </cell>
        </row>
        <row r="280">
          <cell r="A280">
            <v>1039</v>
          </cell>
          <cell r="B280" t="str">
            <v>WIEME Koenraad</v>
          </cell>
          <cell r="C280" t="str">
            <v>GS</v>
          </cell>
        </row>
        <row r="281">
          <cell r="A281">
            <v>4506</v>
          </cell>
          <cell r="B281" t="str">
            <v>BRACKE Tom</v>
          </cell>
          <cell r="C281" t="str">
            <v>GS</v>
          </cell>
        </row>
        <row r="282">
          <cell r="A282">
            <v>4550</v>
          </cell>
          <cell r="B282" t="str">
            <v>KESTELOOT Patrick</v>
          </cell>
          <cell r="C282" t="str">
            <v>GS</v>
          </cell>
        </row>
        <row r="283">
          <cell r="A283">
            <v>9419</v>
          </cell>
          <cell r="B283" t="str">
            <v>MOEYKENS Biacio</v>
          </cell>
          <cell r="C283" t="str">
            <v>GS</v>
          </cell>
          <cell r="E283">
            <v>55</v>
          </cell>
        </row>
        <row r="284">
          <cell r="A284">
            <v>1033</v>
          </cell>
          <cell r="B284" t="str">
            <v>DE CASTER Marc</v>
          </cell>
          <cell r="C284" t="str">
            <v>GS</v>
          </cell>
        </row>
        <row r="285">
          <cell r="A285">
            <v>8426</v>
          </cell>
          <cell r="B285" t="str">
            <v>MOEYKENS Michel</v>
          </cell>
          <cell r="C285" t="str">
            <v>GS</v>
          </cell>
          <cell r="E285">
            <v>40</v>
          </cell>
        </row>
        <row r="286">
          <cell r="A286">
            <v>9959</v>
          </cell>
          <cell r="B286" t="str">
            <v>DE DEYNE Firmin</v>
          </cell>
          <cell r="C286" t="str">
            <v>GS</v>
          </cell>
        </row>
        <row r="289">
          <cell r="A289">
            <v>4402</v>
          </cell>
          <cell r="B289" t="str">
            <v>ROELS Roger</v>
          </cell>
          <cell r="C289" t="str">
            <v>KAS</v>
          </cell>
        </row>
        <row r="290">
          <cell r="A290">
            <v>4451</v>
          </cell>
          <cell r="B290" t="str">
            <v>DE BLEECKER Steven</v>
          </cell>
          <cell r="C290" t="str">
            <v>KAS</v>
          </cell>
        </row>
        <row r="291">
          <cell r="A291">
            <v>4524</v>
          </cell>
          <cell r="B291" t="str">
            <v>RODTS Piet</v>
          </cell>
          <cell r="C291" t="str">
            <v>KAS</v>
          </cell>
          <cell r="E291">
            <v>300</v>
          </cell>
        </row>
        <row r="292">
          <cell r="A292">
            <v>4526</v>
          </cell>
          <cell r="B292" t="str">
            <v>VAN DE VELDE Marc</v>
          </cell>
          <cell r="C292" t="str">
            <v>KAS</v>
          </cell>
          <cell r="E292">
            <v>55</v>
          </cell>
        </row>
        <row r="293">
          <cell r="A293">
            <v>7207</v>
          </cell>
          <cell r="B293" t="str">
            <v>FEYS Georges</v>
          </cell>
          <cell r="C293" t="str">
            <v>KAS</v>
          </cell>
        </row>
        <row r="294">
          <cell r="A294">
            <v>7209</v>
          </cell>
          <cell r="B294" t="str">
            <v>VAN WAEYENBERGHE Carlos</v>
          </cell>
          <cell r="C294" t="str">
            <v>KAS</v>
          </cell>
        </row>
        <row r="295">
          <cell r="A295">
            <v>7687</v>
          </cell>
          <cell r="B295" t="str">
            <v>PIETERS Lionel</v>
          </cell>
          <cell r="C295" t="str">
            <v>KAS</v>
          </cell>
        </row>
        <row r="296">
          <cell r="A296">
            <v>8895</v>
          </cell>
          <cell r="B296" t="str">
            <v>SANMADESTO José</v>
          </cell>
          <cell r="C296" t="str">
            <v>KAS</v>
          </cell>
        </row>
        <row r="297">
          <cell r="A297">
            <v>4530</v>
          </cell>
          <cell r="B297" t="str">
            <v>VERSPEELT Filip</v>
          </cell>
          <cell r="C297" t="str">
            <v>KAS</v>
          </cell>
        </row>
        <row r="298">
          <cell r="A298">
            <v>8070</v>
          </cell>
          <cell r="B298" t="str">
            <v>VAN KERCKHOVE Willem</v>
          </cell>
          <cell r="C298" t="str">
            <v>KAS</v>
          </cell>
        </row>
        <row r="299">
          <cell r="A299">
            <v>8530</v>
          </cell>
          <cell r="B299" t="str">
            <v>DEMIRCIOGLU Fuat</v>
          </cell>
          <cell r="C299" t="str">
            <v>KAS</v>
          </cell>
        </row>
        <row r="300">
          <cell r="A300">
            <v>8068</v>
          </cell>
          <cell r="B300" t="str">
            <v>KAHRAMAN Murat</v>
          </cell>
          <cell r="C300" t="str">
            <v>KAS</v>
          </cell>
        </row>
        <row r="301">
          <cell r="A301">
            <v>8655</v>
          </cell>
          <cell r="B301" t="str">
            <v>TOLLEBEKE Arthur</v>
          </cell>
          <cell r="C301" t="str">
            <v>KAS</v>
          </cell>
        </row>
        <row r="302">
          <cell r="A302">
            <v>5705</v>
          </cell>
          <cell r="B302" t="str">
            <v>LUTTENS Arnold</v>
          </cell>
          <cell r="C302" t="str">
            <v>KAS</v>
          </cell>
        </row>
        <row r="303">
          <cell r="A303">
            <v>4516</v>
          </cell>
          <cell r="B303" t="str">
            <v>FEYS Gunther</v>
          </cell>
          <cell r="C303" t="str">
            <v>KAS</v>
          </cell>
          <cell r="E303">
            <v>210</v>
          </cell>
        </row>
        <row r="304">
          <cell r="A304">
            <v>9964</v>
          </cell>
          <cell r="B304" t="str">
            <v>DE MEY Ad</v>
          </cell>
          <cell r="C304" t="str">
            <v>KAS</v>
          </cell>
        </row>
        <row r="305">
          <cell r="A305">
            <v>9965</v>
          </cell>
          <cell r="B305" t="str">
            <v>SANMODESTO Nicolas</v>
          </cell>
          <cell r="C305" t="str">
            <v>KAS</v>
          </cell>
        </row>
        <row r="307">
          <cell r="A307">
            <v>4415</v>
          </cell>
          <cell r="B307" t="str">
            <v>VANPETEGHEM Alex</v>
          </cell>
          <cell r="C307" t="str">
            <v>K.ME</v>
          </cell>
          <cell r="E307">
            <v>160</v>
          </cell>
        </row>
        <row r="308">
          <cell r="A308">
            <v>4443</v>
          </cell>
          <cell r="B308" t="str">
            <v>VERBEKEN Albert</v>
          </cell>
          <cell r="C308" t="str">
            <v>K.ME</v>
          </cell>
          <cell r="E308">
            <v>300</v>
          </cell>
        </row>
        <row r="309">
          <cell r="A309">
            <v>4629</v>
          </cell>
          <cell r="B309" t="str">
            <v>VERSNOYEN François</v>
          </cell>
          <cell r="C309" t="str">
            <v>K.ME</v>
          </cell>
          <cell r="E309">
            <v>160</v>
          </cell>
        </row>
        <row r="310">
          <cell r="A310">
            <v>4643</v>
          </cell>
          <cell r="B310" t="str">
            <v>MESURE Freddy</v>
          </cell>
          <cell r="C310" t="str">
            <v>K.ME</v>
          </cell>
          <cell r="E310">
            <v>160</v>
          </cell>
        </row>
        <row r="311">
          <cell r="A311" t="str">
            <v>6417B</v>
          </cell>
          <cell r="B311" t="str">
            <v>BLOMME Jean-Thierry</v>
          </cell>
          <cell r="C311" t="str">
            <v>K.ME</v>
          </cell>
          <cell r="E311">
            <v>210</v>
          </cell>
        </row>
        <row r="312">
          <cell r="A312">
            <v>6715</v>
          </cell>
          <cell r="B312" t="str">
            <v>BRUGGEMAN Roger</v>
          </cell>
          <cell r="C312" t="str">
            <v>K.ME</v>
          </cell>
          <cell r="E312">
            <v>40</v>
          </cell>
        </row>
        <row r="313">
          <cell r="A313">
            <v>8664</v>
          </cell>
          <cell r="B313" t="str">
            <v>OOSTERLINCK Luc</v>
          </cell>
          <cell r="C313" t="str">
            <v>K.ME</v>
          </cell>
          <cell r="E313">
            <v>160</v>
          </cell>
        </row>
        <row r="314">
          <cell r="A314">
            <v>8665</v>
          </cell>
          <cell r="B314" t="str">
            <v>VAN DELSEN Edgard</v>
          </cell>
          <cell r="C314" t="str">
            <v>K.ME</v>
          </cell>
          <cell r="E314">
            <v>70</v>
          </cell>
        </row>
        <row r="315">
          <cell r="A315">
            <v>8666</v>
          </cell>
          <cell r="B315" t="str">
            <v>BRACKE André</v>
          </cell>
          <cell r="C315" t="str">
            <v>K.ME</v>
          </cell>
          <cell r="E315">
            <v>70</v>
          </cell>
        </row>
        <row r="316">
          <cell r="A316">
            <v>8898</v>
          </cell>
          <cell r="B316" t="str">
            <v>RAES Freddy</v>
          </cell>
          <cell r="C316" t="str">
            <v>K.ME</v>
          </cell>
          <cell r="E316">
            <v>40</v>
          </cell>
        </row>
        <row r="317">
          <cell r="A317">
            <v>9263</v>
          </cell>
          <cell r="B317" t="str">
            <v>DE  VOS  GUIDO</v>
          </cell>
          <cell r="C317" t="str">
            <v>K.ME</v>
          </cell>
          <cell r="E317">
            <v>120</v>
          </cell>
        </row>
        <row r="318">
          <cell r="A318">
            <v>9527</v>
          </cell>
          <cell r="B318" t="str">
            <v>BORGILIOEN  MARCEL</v>
          </cell>
          <cell r="C318" t="str">
            <v>K.ME</v>
          </cell>
          <cell r="E318">
            <v>40</v>
          </cell>
        </row>
        <row r="320">
          <cell r="A320">
            <v>8347</v>
          </cell>
          <cell r="B320" t="str">
            <v>BUYENS Pascal</v>
          </cell>
          <cell r="C320" t="str">
            <v>ROY</v>
          </cell>
          <cell r="E320">
            <v>70</v>
          </cell>
        </row>
        <row r="321">
          <cell r="A321">
            <v>8886</v>
          </cell>
          <cell r="B321" t="str">
            <v>DELTENRE Pascal</v>
          </cell>
          <cell r="C321" t="str">
            <v>ROY</v>
          </cell>
          <cell r="E321">
            <v>70</v>
          </cell>
        </row>
        <row r="322">
          <cell r="A322">
            <v>8887</v>
          </cell>
          <cell r="B322" t="str">
            <v>VANLANCKER Marc</v>
          </cell>
          <cell r="C322" t="str">
            <v>ROY</v>
          </cell>
        </row>
        <row r="323">
          <cell r="A323">
            <v>9264</v>
          </cell>
          <cell r="B323" t="str">
            <v>REYCHLER Hedwig</v>
          </cell>
          <cell r="C323" t="str">
            <v>ROY</v>
          </cell>
          <cell r="E323">
            <v>40</v>
          </cell>
        </row>
        <row r="324">
          <cell r="A324">
            <v>9262</v>
          </cell>
          <cell r="B324" t="str">
            <v>CLAEYS Hubert</v>
          </cell>
          <cell r="C324" t="str">
            <v>ROY</v>
          </cell>
          <cell r="E324">
            <v>30</v>
          </cell>
        </row>
        <row r="325">
          <cell r="A325">
            <v>9523</v>
          </cell>
          <cell r="B325" t="str">
            <v>DE LANGHE François</v>
          </cell>
          <cell r="C325" t="str">
            <v>ROY</v>
          </cell>
          <cell r="E325">
            <v>40</v>
          </cell>
        </row>
        <row r="329">
          <cell r="A329">
            <v>8897</v>
          </cell>
          <cell r="B329" t="str">
            <v>BAELE Edmond</v>
          </cell>
          <cell r="C329" t="str">
            <v>KBCAW</v>
          </cell>
          <cell r="E329">
            <v>120</v>
          </cell>
        </row>
        <row r="330">
          <cell r="A330">
            <v>7318</v>
          </cell>
          <cell r="B330" t="str">
            <v>CARDON Eric</v>
          </cell>
          <cell r="C330" t="str">
            <v>KBCAW</v>
          </cell>
          <cell r="E330">
            <v>55</v>
          </cell>
        </row>
        <row r="331">
          <cell r="A331">
            <v>8349</v>
          </cell>
          <cell r="B331" t="str">
            <v>CLAERHOUT Bernard</v>
          </cell>
          <cell r="C331" t="str">
            <v>KBCAW</v>
          </cell>
          <cell r="E331">
            <v>30</v>
          </cell>
        </row>
        <row r="332">
          <cell r="A332">
            <v>8352</v>
          </cell>
          <cell r="B332" t="str">
            <v>COSYNS Marc</v>
          </cell>
          <cell r="C332" t="str">
            <v>KBCAW</v>
          </cell>
          <cell r="E332">
            <v>70</v>
          </cell>
        </row>
        <row r="333">
          <cell r="A333">
            <v>6706</v>
          </cell>
          <cell r="B333" t="str">
            <v>DE FAUW Guy</v>
          </cell>
          <cell r="C333" t="str">
            <v>KBCAW</v>
          </cell>
          <cell r="E333">
            <v>300</v>
          </cell>
        </row>
        <row r="334">
          <cell r="A334">
            <v>7475</v>
          </cell>
          <cell r="B334" t="str">
            <v>DE MOL Daniel</v>
          </cell>
          <cell r="C334" t="str">
            <v>KBCAW</v>
          </cell>
          <cell r="E334">
            <v>120</v>
          </cell>
        </row>
        <row r="335">
          <cell r="A335">
            <v>6427</v>
          </cell>
          <cell r="B335" t="str">
            <v>GORLEER Omer</v>
          </cell>
          <cell r="C335" t="str">
            <v>KBCAW</v>
          </cell>
          <cell r="E335">
            <v>210</v>
          </cell>
        </row>
        <row r="336">
          <cell r="A336">
            <v>7477</v>
          </cell>
          <cell r="B336" t="str">
            <v>VAN DE CASTEELE Henri</v>
          </cell>
          <cell r="C336" t="str">
            <v>KBCAW</v>
          </cell>
          <cell r="E336">
            <v>70</v>
          </cell>
        </row>
        <row r="337">
          <cell r="A337">
            <v>7698</v>
          </cell>
          <cell r="B337" t="str">
            <v>VAN FLETEREN Piet</v>
          </cell>
          <cell r="C337" t="str">
            <v>KBCAW</v>
          </cell>
          <cell r="E337">
            <v>70</v>
          </cell>
        </row>
        <row r="338">
          <cell r="A338">
            <v>9432</v>
          </cell>
          <cell r="B338" t="str">
            <v>VANAELST Paul</v>
          </cell>
          <cell r="C338" t="str">
            <v>KBCAW</v>
          </cell>
          <cell r="E338">
            <v>40</v>
          </cell>
        </row>
        <row r="339">
          <cell r="A339">
            <v>9522</v>
          </cell>
          <cell r="B339" t="str">
            <v>LEEMAN Rudy</v>
          </cell>
          <cell r="C339" t="str">
            <v>KBCAW</v>
          </cell>
          <cell r="E339">
            <v>40</v>
          </cell>
        </row>
        <row r="340">
          <cell r="A340">
            <v>4613</v>
          </cell>
          <cell r="B340" t="str">
            <v>VANDAELE Pierre</v>
          </cell>
          <cell r="C340" t="str">
            <v>KBCAW</v>
          </cell>
          <cell r="E340">
            <v>160</v>
          </cell>
        </row>
        <row r="341">
          <cell r="A341">
            <v>9962</v>
          </cell>
          <cell r="B341" t="str">
            <v>DE BRAEKELEIR Gilbert</v>
          </cell>
          <cell r="C341" t="str">
            <v>KBCAW</v>
          </cell>
        </row>
        <row r="343">
          <cell r="A343">
            <v>1022</v>
          </cell>
          <cell r="B343" t="str">
            <v>MENHEER Leslie</v>
          </cell>
          <cell r="C343" t="str">
            <v>K.EBC</v>
          </cell>
        </row>
        <row r="344">
          <cell r="A344">
            <v>4473</v>
          </cell>
          <cell r="B344" t="str">
            <v>DE BAETS Ronny</v>
          </cell>
          <cell r="C344" t="str">
            <v>K.EBC</v>
          </cell>
        </row>
        <row r="345">
          <cell r="A345">
            <v>4482</v>
          </cell>
          <cell r="B345" t="str">
            <v>STAELENS Freddy</v>
          </cell>
          <cell r="C345" t="str">
            <v>K.EBC</v>
          </cell>
        </row>
        <row r="346">
          <cell r="A346">
            <v>4538</v>
          </cell>
          <cell r="B346" t="str">
            <v>DE LOMBAERT Albert</v>
          </cell>
          <cell r="C346" t="str">
            <v>K.EBC</v>
          </cell>
        </row>
        <row r="347">
          <cell r="A347">
            <v>4539</v>
          </cell>
          <cell r="B347" t="str">
            <v>DE MIL Christiaan</v>
          </cell>
          <cell r="C347" t="str">
            <v>K.EBC</v>
          </cell>
        </row>
        <row r="348">
          <cell r="A348">
            <v>4544</v>
          </cell>
          <cell r="B348" t="str">
            <v>GEVAERT Michel</v>
          </cell>
          <cell r="C348" t="str">
            <v>K.EBC</v>
          </cell>
        </row>
        <row r="349">
          <cell r="A349">
            <v>4545</v>
          </cell>
          <cell r="B349" t="str">
            <v>GOETHALS Armand</v>
          </cell>
          <cell r="C349" t="str">
            <v>K.EBC</v>
          </cell>
        </row>
        <row r="350">
          <cell r="A350">
            <v>4558</v>
          </cell>
          <cell r="B350" t="str">
            <v>SIMOENS Wilfried</v>
          </cell>
          <cell r="C350" t="str">
            <v>K.EBC</v>
          </cell>
        </row>
        <row r="351">
          <cell r="A351">
            <v>4559</v>
          </cell>
          <cell r="B351" t="str">
            <v>STANDAERT Arthur</v>
          </cell>
          <cell r="C351" t="str">
            <v>K.EBC</v>
          </cell>
          <cell r="E351">
            <v>160</v>
          </cell>
        </row>
        <row r="352">
          <cell r="A352">
            <v>4560</v>
          </cell>
          <cell r="B352" t="str">
            <v>STANDAERT Peter</v>
          </cell>
          <cell r="C352" t="str">
            <v>K.EBC</v>
          </cell>
          <cell r="E352">
            <v>300</v>
          </cell>
        </row>
        <row r="353">
          <cell r="A353">
            <v>4561</v>
          </cell>
          <cell r="B353" t="str">
            <v>VAN DAMME Etienne</v>
          </cell>
          <cell r="C353" t="str">
            <v>K.EBC</v>
          </cell>
        </row>
        <row r="354">
          <cell r="A354">
            <v>4567</v>
          </cell>
          <cell r="B354" t="str">
            <v>VLERICK Raf</v>
          </cell>
          <cell r="C354" t="str">
            <v>K.EBC</v>
          </cell>
        </row>
        <row r="355">
          <cell r="A355">
            <v>5212</v>
          </cell>
          <cell r="B355" t="str">
            <v>STEVENS Martin</v>
          </cell>
          <cell r="C355" t="str">
            <v>K.EBC</v>
          </cell>
        </row>
        <row r="356">
          <cell r="A356">
            <v>5769</v>
          </cell>
          <cell r="B356" t="str">
            <v>HAERENS Raf</v>
          </cell>
          <cell r="C356" t="str">
            <v>K.EBC</v>
          </cell>
        </row>
        <row r="357">
          <cell r="A357">
            <v>9067</v>
          </cell>
          <cell r="B357" t="str">
            <v>De Letter Sandra</v>
          </cell>
          <cell r="C357" t="str">
            <v>K.EBC</v>
          </cell>
        </row>
        <row r="358">
          <cell r="A358">
            <v>6095</v>
          </cell>
          <cell r="B358" t="str">
            <v>COOLS Willy</v>
          </cell>
          <cell r="C358" t="str">
            <v>K.EBC</v>
          </cell>
        </row>
        <row r="359">
          <cell r="A359">
            <v>6096</v>
          </cell>
          <cell r="B359" t="str">
            <v>VAN REETH Rudy</v>
          </cell>
          <cell r="C359" t="str">
            <v>K.EBC</v>
          </cell>
          <cell r="E359">
            <v>70</v>
          </cell>
        </row>
        <row r="360">
          <cell r="A360">
            <v>6097</v>
          </cell>
          <cell r="B360" t="str">
            <v>VAN DE VOORDE Johan</v>
          </cell>
          <cell r="C360" t="str">
            <v>K.EBC</v>
          </cell>
        </row>
        <row r="361">
          <cell r="A361">
            <v>6709</v>
          </cell>
          <cell r="B361" t="str">
            <v>WELVAERT Yves</v>
          </cell>
          <cell r="C361" t="str">
            <v>K.EBC</v>
          </cell>
        </row>
        <row r="362">
          <cell r="A362">
            <v>7478</v>
          </cell>
          <cell r="B362" t="str">
            <v>BAUMGARTE Cees</v>
          </cell>
          <cell r="C362" t="str">
            <v>K.EBC</v>
          </cell>
        </row>
        <row r="363">
          <cell r="A363">
            <v>8659</v>
          </cell>
          <cell r="B363" t="str">
            <v>LAMPAERT Eddy</v>
          </cell>
          <cell r="C363" t="str">
            <v>K.EBC</v>
          </cell>
        </row>
        <row r="364">
          <cell r="A364">
            <v>9057</v>
          </cell>
          <cell r="B364" t="str">
            <v>BONTE William</v>
          </cell>
          <cell r="C364" t="str">
            <v>K.EBC</v>
          </cell>
        </row>
        <row r="365">
          <cell r="A365">
            <v>4609</v>
          </cell>
          <cell r="B365" t="str">
            <v>VAN ACKER Jan</v>
          </cell>
          <cell r="C365" t="str">
            <v>K.EBC</v>
          </cell>
          <cell r="E365">
            <v>160</v>
          </cell>
        </row>
        <row r="366">
          <cell r="A366">
            <v>7036</v>
          </cell>
          <cell r="B366" t="str">
            <v>MISMAN Eddy</v>
          </cell>
          <cell r="C366" t="str">
            <v>K.EBC</v>
          </cell>
        </row>
        <row r="367">
          <cell r="A367">
            <v>7474</v>
          </cell>
          <cell r="B367" t="str">
            <v>Geirnaert Marc</v>
          </cell>
          <cell r="C367" t="str">
            <v>K.EBC</v>
          </cell>
        </row>
        <row r="368">
          <cell r="A368">
            <v>7312</v>
          </cell>
          <cell r="B368" t="str">
            <v>Van Acker Johan</v>
          </cell>
          <cell r="C368" t="str">
            <v>K.EBC</v>
          </cell>
        </row>
        <row r="369">
          <cell r="A369">
            <v>6094</v>
          </cell>
          <cell r="B369" t="str">
            <v>Van Acker Steven</v>
          </cell>
          <cell r="C369" t="str">
            <v>K.EBC</v>
          </cell>
        </row>
        <row r="370">
          <cell r="A370">
            <v>5015</v>
          </cell>
          <cell r="B370" t="str">
            <v>Himschoot Daniel</v>
          </cell>
          <cell r="C370" t="str">
            <v>K.EBC</v>
          </cell>
        </row>
        <row r="371">
          <cell r="A371">
            <v>1045</v>
          </cell>
          <cell r="B371" t="str">
            <v xml:space="preserve">Bruggeman Franky </v>
          </cell>
          <cell r="C371" t="str">
            <v>K.EBC</v>
          </cell>
        </row>
        <row r="372">
          <cell r="A372">
            <v>6690</v>
          </cell>
          <cell r="B372" t="str">
            <v>BAUWENS Etienne</v>
          </cell>
          <cell r="C372" t="str">
            <v>K.EBC</v>
          </cell>
        </row>
        <row r="373">
          <cell r="A373">
            <v>4395</v>
          </cell>
          <cell r="B373" t="str">
            <v>BAUWENS Etienne</v>
          </cell>
          <cell r="C373" t="str">
            <v>K.EBC</v>
          </cell>
        </row>
        <row r="374">
          <cell r="A374">
            <v>8656</v>
          </cell>
          <cell r="B374" t="str">
            <v>MELKEBEKE Julien</v>
          </cell>
          <cell r="C374" t="str">
            <v>K.EBC</v>
          </cell>
        </row>
        <row r="375">
          <cell r="A375">
            <v>4446</v>
          </cell>
          <cell r="B375" t="str">
            <v>Fourneau Alain</v>
          </cell>
          <cell r="C375" t="str">
            <v>K.EBC</v>
          </cell>
        </row>
        <row r="376">
          <cell r="A376">
            <v>4490</v>
          </cell>
          <cell r="B376" t="str">
            <v>VAN LANCKER Pierre</v>
          </cell>
          <cell r="C376" t="str">
            <v>K.EBC</v>
          </cell>
        </row>
        <row r="377">
          <cell r="A377">
            <v>9524</v>
          </cell>
          <cell r="B377" t="str">
            <v>CLAERHOUT Robin</v>
          </cell>
          <cell r="C377" t="str">
            <v>K.EBC</v>
          </cell>
        </row>
        <row r="378">
          <cell r="A378">
            <v>7479</v>
          </cell>
          <cell r="B378" t="str">
            <v>HONGENAERT Erwin</v>
          </cell>
          <cell r="C378" t="str">
            <v>K.EBC</v>
          </cell>
        </row>
        <row r="379">
          <cell r="A379">
            <v>9525</v>
          </cell>
          <cell r="B379" t="str">
            <v>DE JONGE Cor</v>
          </cell>
          <cell r="C379" t="str">
            <v>K.EBC</v>
          </cell>
        </row>
        <row r="380">
          <cell r="A380">
            <v>9267</v>
          </cell>
          <cell r="B380" t="str">
            <v>JANSSEN Willem</v>
          </cell>
          <cell r="C380" t="str">
            <v>K.EBC</v>
          </cell>
        </row>
        <row r="383">
          <cell r="A383">
            <v>4392</v>
          </cell>
          <cell r="B383" t="str">
            <v>BOELAERT Eddie</v>
          </cell>
          <cell r="C383" t="str">
            <v>UN</v>
          </cell>
          <cell r="E383">
            <v>120</v>
          </cell>
        </row>
        <row r="384">
          <cell r="A384">
            <v>4399</v>
          </cell>
          <cell r="B384" t="str">
            <v>DIERKENS Antoine</v>
          </cell>
          <cell r="C384" t="str">
            <v>UN</v>
          </cell>
          <cell r="E384">
            <v>160</v>
          </cell>
        </row>
        <row r="385">
          <cell r="A385">
            <v>4400</v>
          </cell>
          <cell r="B385" t="str">
            <v>LAMBOTTE Rik</v>
          </cell>
          <cell r="C385" t="str">
            <v>UN</v>
          </cell>
        </row>
        <row r="386">
          <cell r="A386">
            <v>4511</v>
          </cell>
          <cell r="B386" t="str">
            <v>DE PAUW Lucien</v>
          </cell>
          <cell r="C386" t="str">
            <v>UN</v>
          </cell>
          <cell r="E386">
            <v>70</v>
          </cell>
        </row>
        <row r="387">
          <cell r="A387">
            <v>4514</v>
          </cell>
          <cell r="B387" t="str">
            <v>DUYTSCHAEVER Roger</v>
          </cell>
          <cell r="C387" t="str">
            <v>UN</v>
          </cell>
          <cell r="E387">
            <v>40</v>
          </cell>
        </row>
        <row r="388">
          <cell r="A388">
            <v>4519</v>
          </cell>
          <cell r="B388" t="str">
            <v>MALFAIT Michel</v>
          </cell>
          <cell r="C388" t="str">
            <v>UN</v>
          </cell>
        </row>
        <row r="389">
          <cell r="A389">
            <v>4574</v>
          </cell>
          <cell r="B389" t="str">
            <v>HOFMAN Raf</v>
          </cell>
          <cell r="C389" t="str">
            <v>UN</v>
          </cell>
        </row>
        <row r="390">
          <cell r="A390">
            <v>4582</v>
          </cell>
          <cell r="B390" t="str">
            <v>VAN LIERDE Etienne</v>
          </cell>
          <cell r="C390" t="str">
            <v>UN</v>
          </cell>
          <cell r="E390">
            <v>120</v>
          </cell>
        </row>
        <row r="391">
          <cell r="A391">
            <v>4583</v>
          </cell>
          <cell r="B391" t="str">
            <v>VAN SPEYBROECK Pierre</v>
          </cell>
          <cell r="C391" t="str">
            <v>UN</v>
          </cell>
        </row>
        <row r="392">
          <cell r="A392">
            <v>4965</v>
          </cell>
          <cell r="B392" t="str">
            <v>ROSSEL Bart</v>
          </cell>
          <cell r="C392" t="str">
            <v>UN</v>
          </cell>
          <cell r="E392">
            <v>210</v>
          </cell>
        </row>
        <row r="393">
          <cell r="A393">
            <v>4966</v>
          </cell>
          <cell r="B393" t="str">
            <v>ROSSEL Francis</v>
          </cell>
          <cell r="C393" t="str">
            <v>UN</v>
          </cell>
          <cell r="E393">
            <v>40</v>
          </cell>
        </row>
        <row r="394">
          <cell r="A394">
            <v>6930</v>
          </cell>
          <cell r="B394" t="str">
            <v>VERHELST Daniel</v>
          </cell>
          <cell r="C394" t="str">
            <v>UN</v>
          </cell>
          <cell r="E394">
            <v>210</v>
          </cell>
        </row>
        <row r="395">
          <cell r="A395">
            <v>7303</v>
          </cell>
          <cell r="B395" t="str">
            <v>FRANCK Franky</v>
          </cell>
          <cell r="C395" t="str">
            <v>UN</v>
          </cell>
        </row>
        <row r="396">
          <cell r="A396">
            <v>7471</v>
          </cell>
          <cell r="B396" t="str">
            <v>WIELEMANS Gustaaf</v>
          </cell>
          <cell r="C396" t="str">
            <v>UN</v>
          </cell>
        </row>
        <row r="397">
          <cell r="A397">
            <v>7808</v>
          </cell>
          <cell r="B397" t="str">
            <v>BAUWENS Filip</v>
          </cell>
          <cell r="C397" t="str">
            <v>UN</v>
          </cell>
        </row>
        <row r="398">
          <cell r="A398">
            <v>4531</v>
          </cell>
          <cell r="B398" t="str">
            <v>WULFRANCK Luc</v>
          </cell>
          <cell r="C398" t="str">
            <v>UN</v>
          </cell>
          <cell r="E398">
            <v>160</v>
          </cell>
        </row>
        <row r="399">
          <cell r="A399">
            <v>8168</v>
          </cell>
          <cell r="B399" t="str">
            <v>VERWEE Julien</v>
          </cell>
          <cell r="C399" t="str">
            <v>UN</v>
          </cell>
        </row>
        <row r="400">
          <cell r="A400">
            <v>8660</v>
          </cell>
          <cell r="B400" t="str">
            <v>TEMMERMAN Eduard</v>
          </cell>
          <cell r="C400" t="str">
            <v>UN</v>
          </cell>
        </row>
        <row r="401">
          <cell r="A401">
            <v>9069</v>
          </cell>
          <cell r="B401" t="str">
            <v>SOMMEL Noël</v>
          </cell>
          <cell r="C401" t="str">
            <v>UN</v>
          </cell>
          <cell r="E401">
            <v>40</v>
          </cell>
        </row>
        <row r="402">
          <cell r="A402">
            <v>9269</v>
          </cell>
          <cell r="B402" t="str">
            <v>GEIRNAERT Emile</v>
          </cell>
          <cell r="C402" t="str">
            <v>UN</v>
          </cell>
          <cell r="E402">
            <v>70</v>
          </cell>
        </row>
        <row r="403">
          <cell r="A403">
            <v>4520</v>
          </cell>
          <cell r="B403" t="str">
            <v>MARTENS Johan</v>
          </cell>
          <cell r="C403" t="str">
            <v>UN</v>
          </cell>
        </row>
        <row r="404">
          <cell r="A404">
            <v>4581</v>
          </cell>
          <cell r="B404" t="str">
            <v>VAN HOOYDONK Guy</v>
          </cell>
          <cell r="C404" t="str">
            <v>UN</v>
          </cell>
        </row>
        <row r="405">
          <cell r="A405">
            <v>4435</v>
          </cell>
          <cell r="B405" t="str">
            <v>HERREMAN Roger</v>
          </cell>
          <cell r="C405" t="str">
            <v>UN</v>
          </cell>
          <cell r="E405">
            <v>120</v>
          </cell>
        </row>
        <row r="406">
          <cell r="A406">
            <v>4552</v>
          </cell>
          <cell r="B406" t="str">
            <v>LEMAN Willy</v>
          </cell>
          <cell r="C406" t="str">
            <v>UN</v>
          </cell>
        </row>
        <row r="407">
          <cell r="A407">
            <v>4551</v>
          </cell>
          <cell r="B407" t="str">
            <v>LEMAN Gwen</v>
          </cell>
          <cell r="C407" t="str">
            <v>UN</v>
          </cell>
        </row>
        <row r="408">
          <cell r="A408">
            <v>8891</v>
          </cell>
          <cell r="B408" t="str">
            <v>PLATTEAU Tiani</v>
          </cell>
          <cell r="C408" t="str">
            <v>UN</v>
          </cell>
          <cell r="E408">
            <v>40</v>
          </cell>
        </row>
        <row r="409">
          <cell r="A409">
            <v>9293</v>
          </cell>
          <cell r="B409" t="str">
            <v>VAN HIJFTE Frans</v>
          </cell>
          <cell r="C409" t="str">
            <v>UN</v>
          </cell>
        </row>
        <row r="410">
          <cell r="A410">
            <v>4732</v>
          </cell>
          <cell r="B410" t="str">
            <v>NACHTERGAELE Geert</v>
          </cell>
          <cell r="C410" t="str">
            <v>UN</v>
          </cell>
        </row>
        <row r="411">
          <cell r="A411">
            <v>4634</v>
          </cell>
          <cell r="B411" t="str">
            <v>DEVLIEGER David</v>
          </cell>
          <cell r="C411" t="str">
            <v>UN</v>
          </cell>
          <cell r="E411">
            <v>160</v>
          </cell>
        </row>
        <row r="412">
          <cell r="A412">
            <v>9526</v>
          </cell>
          <cell r="B412" t="str">
            <v>LEURIDON Jean-Pierre</v>
          </cell>
          <cell r="C412" t="str">
            <v>UN</v>
          </cell>
          <cell r="E412">
            <v>160</v>
          </cell>
        </row>
        <row r="413">
          <cell r="A413">
            <v>4456</v>
          </cell>
          <cell r="B413" t="str">
            <v>DUPONT Jean-Claude</v>
          </cell>
          <cell r="C413" t="str">
            <v>UN</v>
          </cell>
        </row>
        <row r="414">
          <cell r="A414">
            <v>4407</v>
          </cell>
          <cell r="B414" t="str">
            <v>STEELS Dieter</v>
          </cell>
          <cell r="C414" t="str">
            <v>UN</v>
          </cell>
          <cell r="E414">
            <v>210</v>
          </cell>
        </row>
        <row r="415">
          <cell r="A415">
            <v>8064</v>
          </cell>
          <cell r="B415" t="str">
            <v>CNOCKAERT Arnold</v>
          </cell>
          <cell r="C415" t="str">
            <v>UN</v>
          </cell>
        </row>
        <row r="416">
          <cell r="A416">
            <v>8888</v>
          </cell>
          <cell r="B416" t="str">
            <v>DE MEYER Erik</v>
          </cell>
          <cell r="C416" t="str">
            <v>UN</v>
          </cell>
        </row>
        <row r="417">
          <cell r="A417">
            <v>4530</v>
          </cell>
          <cell r="B417" t="str">
            <v>VERSPEELT Filip</v>
          </cell>
          <cell r="C417" t="str">
            <v>UN</v>
          </cell>
        </row>
        <row r="418">
          <cell r="A418">
            <v>4513</v>
          </cell>
          <cell r="B418" t="str">
            <v>DUYTSCHAEVER Peter</v>
          </cell>
          <cell r="C418" t="str">
            <v>UN</v>
          </cell>
          <cell r="E418">
            <v>210</v>
          </cell>
        </row>
        <row r="419">
          <cell r="A419">
            <v>8125</v>
          </cell>
          <cell r="B419" t="str">
            <v>LANDRIEU Jan</v>
          </cell>
          <cell r="C419" t="str">
            <v>UN</v>
          </cell>
          <cell r="E419">
            <v>70</v>
          </cell>
        </row>
        <row r="421">
          <cell r="A421">
            <v>4617</v>
          </cell>
          <cell r="B421" t="str">
            <v>JANSSENS Marcel</v>
          </cell>
          <cell r="C421" t="str">
            <v>KOTM</v>
          </cell>
          <cell r="E421">
            <v>70</v>
          </cell>
        </row>
        <row r="422">
          <cell r="A422">
            <v>9129</v>
          </cell>
          <cell r="B422" t="str">
            <v>DE GRAAF Jackie</v>
          </cell>
          <cell r="C422" t="str">
            <v>KOTM</v>
          </cell>
          <cell r="E422">
            <v>90</v>
          </cell>
        </row>
        <row r="423">
          <cell r="A423">
            <v>9054</v>
          </cell>
          <cell r="B423" t="str">
            <v>HOFMAN Hugo</v>
          </cell>
          <cell r="C423" t="str">
            <v>KOTM</v>
          </cell>
        </row>
        <row r="424">
          <cell r="A424">
            <v>9238</v>
          </cell>
          <cell r="B424" t="str">
            <v>SIMONS Rudi</v>
          </cell>
          <cell r="C424" t="str">
            <v>KOTM</v>
          </cell>
          <cell r="E424">
            <v>70</v>
          </cell>
        </row>
        <row r="426">
          <cell r="A426">
            <v>8918</v>
          </cell>
          <cell r="B426" t="str">
            <v xml:space="preserve">VANDENBERGHE Pascal </v>
          </cell>
          <cell r="C426" t="str">
            <v>K&amp;V</v>
          </cell>
          <cell r="E426">
            <v>40</v>
          </cell>
        </row>
        <row r="427">
          <cell r="A427">
            <v>9428</v>
          </cell>
          <cell r="B427" t="str">
            <v>WIELFAERT Curt</v>
          </cell>
          <cell r="C427" t="str">
            <v>K&amp;V</v>
          </cell>
          <cell r="E427">
            <v>40</v>
          </cell>
        </row>
        <row r="428">
          <cell r="A428">
            <v>9429</v>
          </cell>
          <cell r="B428" t="str">
            <v>HERREMAN Luc</v>
          </cell>
          <cell r="C428" t="str">
            <v>K&amp;V</v>
          </cell>
          <cell r="E428">
            <v>70</v>
          </cell>
        </row>
        <row r="429">
          <cell r="A429">
            <v>8148</v>
          </cell>
          <cell r="B429" t="str">
            <v>EVERAERT Santino</v>
          </cell>
          <cell r="C429" t="str">
            <v>K&amp;V</v>
          </cell>
          <cell r="E429">
            <v>70</v>
          </cell>
        </row>
        <row r="430">
          <cell r="A430">
            <v>9520</v>
          </cell>
          <cell r="B430" t="str">
            <v>VANDERLINDEN Aimé</v>
          </cell>
          <cell r="C430" t="str">
            <v>K&amp;V</v>
          </cell>
        </row>
        <row r="431">
          <cell r="A431">
            <v>9521</v>
          </cell>
          <cell r="B431" t="str">
            <v>VERMEULEN Louis</v>
          </cell>
          <cell r="C431" t="str">
            <v>K&amp;V</v>
          </cell>
        </row>
        <row r="432">
          <cell r="A432">
            <v>9960</v>
          </cell>
          <cell r="B432" t="str">
            <v>DE VOS Antoon</v>
          </cell>
          <cell r="C432" t="str">
            <v>K&amp;V</v>
          </cell>
        </row>
        <row r="433">
          <cell r="A433">
            <v>7461</v>
          </cell>
          <cell r="B433" t="str">
            <v>GRIMON Johan</v>
          </cell>
          <cell r="C433" t="str">
            <v>K&amp;V</v>
          </cell>
        </row>
        <row r="435">
          <cell r="A435">
            <v>4865</v>
          </cell>
          <cell r="B435" t="str">
            <v>HAEGENS Willy</v>
          </cell>
          <cell r="C435" t="str">
            <v>KGV</v>
          </cell>
          <cell r="E435">
            <v>70</v>
          </cell>
        </row>
        <row r="436">
          <cell r="A436">
            <v>4866</v>
          </cell>
          <cell r="B436" t="str">
            <v>MAES Georges</v>
          </cell>
          <cell r="C436" t="str">
            <v>KGV</v>
          </cell>
          <cell r="E436">
            <v>40</v>
          </cell>
        </row>
        <row r="437">
          <cell r="A437">
            <v>4872</v>
          </cell>
          <cell r="B437" t="str">
            <v>VAN VOSSEL Danny</v>
          </cell>
          <cell r="C437" t="str">
            <v>KGV</v>
          </cell>
          <cell r="E437">
            <v>90</v>
          </cell>
        </row>
        <row r="438">
          <cell r="A438">
            <v>5229</v>
          </cell>
          <cell r="B438" t="str">
            <v>VAN MELE Franky</v>
          </cell>
          <cell r="C438" t="str">
            <v>KGV</v>
          </cell>
          <cell r="E438">
            <v>70</v>
          </cell>
        </row>
        <row r="439">
          <cell r="A439">
            <v>6117</v>
          </cell>
          <cell r="B439" t="str">
            <v>VAN VOSSELEN Christoph</v>
          </cell>
          <cell r="C439" t="str">
            <v>KGV</v>
          </cell>
          <cell r="E439">
            <v>210</v>
          </cell>
        </row>
        <row r="440">
          <cell r="A440">
            <v>6712</v>
          </cell>
          <cell r="B440" t="str">
            <v>SEGERS Didier</v>
          </cell>
          <cell r="C440" t="str">
            <v>KGV</v>
          </cell>
          <cell r="E440">
            <v>300</v>
          </cell>
        </row>
        <row r="441">
          <cell r="A441">
            <v>6784</v>
          </cell>
          <cell r="B441" t="str">
            <v>VAN BIESEN Tom</v>
          </cell>
          <cell r="C441" t="str">
            <v>KGV</v>
          </cell>
          <cell r="E441">
            <v>160</v>
          </cell>
        </row>
        <row r="442">
          <cell r="A442">
            <v>8870</v>
          </cell>
          <cell r="B442" t="str">
            <v>VAN MEIRVENNE Nestor</v>
          </cell>
          <cell r="C442" t="str">
            <v>KGV</v>
          </cell>
          <cell r="E442">
            <v>55</v>
          </cell>
        </row>
        <row r="443">
          <cell r="A443">
            <v>9082</v>
          </cell>
          <cell r="B443" t="str">
            <v>WAEM Kris</v>
          </cell>
          <cell r="C443" t="str">
            <v>KGV</v>
          </cell>
          <cell r="E443">
            <v>210</v>
          </cell>
        </row>
        <row r="444">
          <cell r="A444">
            <v>1062</v>
          </cell>
          <cell r="B444" t="str">
            <v>DE WREEDE Marc</v>
          </cell>
          <cell r="C444" t="str">
            <v>KGV</v>
          </cell>
          <cell r="E444">
            <v>70</v>
          </cell>
        </row>
        <row r="445">
          <cell r="A445">
            <v>9533</v>
          </cell>
          <cell r="B445" t="str">
            <v>WUYTACK Gunther</v>
          </cell>
          <cell r="C445" t="str">
            <v>KGV</v>
          </cell>
          <cell r="E445">
            <v>210</v>
          </cell>
        </row>
        <row r="446">
          <cell r="A446">
            <v>5232</v>
          </cell>
          <cell r="B446" t="str">
            <v xml:space="preserve">CORNET Walther </v>
          </cell>
          <cell r="C446" t="str">
            <v>KGV</v>
          </cell>
          <cell r="E446">
            <v>90</v>
          </cell>
        </row>
        <row r="447">
          <cell r="A447">
            <v>9967</v>
          </cell>
          <cell r="B447" t="str">
            <v>VETS Sven</v>
          </cell>
          <cell r="C447" t="str">
            <v>KGV</v>
          </cell>
          <cell r="D447" t="str">
            <v>NS</v>
          </cell>
        </row>
        <row r="450">
          <cell r="A450">
            <v>4945</v>
          </cell>
          <cell r="B450" t="str">
            <v>BUYLE Hubert</v>
          </cell>
          <cell r="C450" t="str">
            <v>QU</v>
          </cell>
          <cell r="E450">
            <v>120</v>
          </cell>
        </row>
        <row r="451">
          <cell r="A451">
            <v>4964</v>
          </cell>
          <cell r="B451" t="str">
            <v>RAEMDONCK Honoré</v>
          </cell>
          <cell r="C451" t="str">
            <v>QU</v>
          </cell>
        </row>
        <row r="452">
          <cell r="A452">
            <v>4977</v>
          </cell>
          <cell r="B452" t="str">
            <v>VLERICK Dirk</v>
          </cell>
          <cell r="C452" t="str">
            <v>QU</v>
          </cell>
        </row>
        <row r="453">
          <cell r="A453">
            <v>6219</v>
          </cell>
          <cell r="B453" t="str">
            <v>RAEMDONCK Tommy</v>
          </cell>
          <cell r="C453" t="str">
            <v>QU</v>
          </cell>
        </row>
        <row r="454">
          <cell r="A454">
            <v>7530</v>
          </cell>
          <cell r="B454" t="str">
            <v>VLERICK Mathieu</v>
          </cell>
          <cell r="C454" t="str">
            <v>QU</v>
          </cell>
        </row>
        <row r="455">
          <cell r="A455">
            <v>8682</v>
          </cell>
          <cell r="B455" t="str">
            <v>TEMPELS André</v>
          </cell>
          <cell r="C455" t="str">
            <v>QU</v>
          </cell>
        </row>
        <row r="456">
          <cell r="A456">
            <v>9278</v>
          </cell>
          <cell r="B456" t="str">
            <v>BOONE Koen</v>
          </cell>
          <cell r="C456" t="str">
            <v>QU</v>
          </cell>
          <cell r="E456">
            <v>90</v>
          </cell>
        </row>
        <row r="457">
          <cell r="A457">
            <v>4412</v>
          </cell>
          <cell r="B457" t="str">
            <v>VAN KERCKHOVE Freddy</v>
          </cell>
          <cell r="C457" t="str">
            <v>QU</v>
          </cell>
        </row>
        <row r="458">
          <cell r="A458">
            <v>9147</v>
          </cell>
          <cell r="B458" t="str">
            <v>BOCKLANDT Martin</v>
          </cell>
          <cell r="C458" t="str">
            <v>QU</v>
          </cell>
        </row>
        <row r="459">
          <cell r="A459">
            <v>1329</v>
          </cell>
          <cell r="B459" t="str">
            <v>COENEN Philip</v>
          </cell>
          <cell r="C459" t="str">
            <v>QU</v>
          </cell>
        </row>
        <row r="460">
          <cell r="A460">
            <v>4284</v>
          </cell>
          <cell r="B460" t="str">
            <v>DE BACKER Peter</v>
          </cell>
          <cell r="C460" t="str">
            <v>QU</v>
          </cell>
        </row>
        <row r="461">
          <cell r="A461">
            <v>4363</v>
          </cell>
          <cell r="B461" t="str">
            <v>PRIEUS Andy</v>
          </cell>
          <cell r="C461" t="str">
            <v>QU</v>
          </cell>
        </row>
        <row r="462">
          <cell r="A462">
            <v>9445</v>
          </cell>
          <cell r="B462" t="str">
            <v>DE PAEPE Dirk</v>
          </cell>
          <cell r="C462" t="str">
            <v>QU</v>
          </cell>
        </row>
        <row r="463">
          <cell r="A463">
            <v>9508</v>
          </cell>
          <cell r="B463" t="str">
            <v>HEYMAN David</v>
          </cell>
          <cell r="C463" t="str">
            <v>QU</v>
          </cell>
        </row>
        <row r="464">
          <cell r="A464">
            <v>9536</v>
          </cell>
          <cell r="B464" t="str">
            <v>BOONE Leo</v>
          </cell>
          <cell r="C464" t="str">
            <v>QU</v>
          </cell>
        </row>
        <row r="465">
          <cell r="A465">
            <v>4948</v>
          </cell>
          <cell r="B465" t="str">
            <v>DE BELEYR Gilbert</v>
          </cell>
          <cell r="C465" t="str">
            <v>QU</v>
          </cell>
        </row>
        <row r="466">
          <cell r="A466">
            <v>3439</v>
          </cell>
          <cell r="B466" t="str">
            <v>JORISSEN Jeffrey</v>
          </cell>
          <cell r="C466" t="str">
            <v>QU</v>
          </cell>
        </row>
        <row r="467">
          <cell r="A467">
            <v>4334</v>
          </cell>
          <cell r="B467" t="str">
            <v>VAN HAUTE Guido</v>
          </cell>
          <cell r="C467" t="str">
            <v>QU</v>
          </cell>
        </row>
        <row r="468">
          <cell r="A468">
            <v>9970</v>
          </cell>
          <cell r="B468" t="str">
            <v>VAN GOETHEM Wim</v>
          </cell>
          <cell r="C468" t="str">
            <v>QU</v>
          </cell>
        </row>
        <row r="471">
          <cell r="A471">
            <v>4854</v>
          </cell>
          <cell r="B471" t="str">
            <v>ROSIER Peter</v>
          </cell>
          <cell r="C471" t="str">
            <v>BCSK</v>
          </cell>
          <cell r="E471">
            <v>90</v>
          </cell>
        </row>
        <row r="472">
          <cell r="A472">
            <v>4895</v>
          </cell>
          <cell r="B472" t="str">
            <v>DE BLOCK Omer</v>
          </cell>
          <cell r="C472" t="str">
            <v>BCSK</v>
          </cell>
          <cell r="E472">
            <v>30</v>
          </cell>
        </row>
        <row r="473">
          <cell r="A473">
            <v>6488</v>
          </cell>
          <cell r="B473" t="str">
            <v>DE WITTE Franky</v>
          </cell>
          <cell r="C473" t="str">
            <v>BCSK</v>
          </cell>
          <cell r="E473">
            <v>55</v>
          </cell>
        </row>
        <row r="474">
          <cell r="A474">
            <v>6489</v>
          </cell>
          <cell r="B474" t="str">
            <v>DE WITTE Jeffrey</v>
          </cell>
          <cell r="C474" t="str">
            <v>BCSK</v>
          </cell>
          <cell r="E474">
            <v>210</v>
          </cell>
        </row>
        <row r="475">
          <cell r="A475">
            <v>7812</v>
          </cell>
          <cell r="B475" t="str">
            <v>BOERJAN Pierre</v>
          </cell>
          <cell r="C475" t="str">
            <v>BCSK</v>
          </cell>
          <cell r="E475">
            <v>70</v>
          </cell>
        </row>
        <row r="476">
          <cell r="A476">
            <v>8674</v>
          </cell>
          <cell r="B476" t="str">
            <v>VAN LEUVENHAGE Dylan</v>
          </cell>
          <cell r="C476" t="str">
            <v>BCSK</v>
          </cell>
          <cell r="E476">
            <v>300</v>
          </cell>
        </row>
        <row r="477">
          <cell r="A477">
            <v>8900</v>
          </cell>
          <cell r="B477" t="str">
            <v>JANSSENS Dirk</v>
          </cell>
          <cell r="C477" t="str">
            <v>BCSK</v>
          </cell>
          <cell r="E477">
            <v>90</v>
          </cell>
        </row>
        <row r="478">
          <cell r="A478">
            <v>1294</v>
          </cell>
          <cell r="B478" t="str">
            <v>BACKMAN Werner</v>
          </cell>
          <cell r="C478" t="str">
            <v>BCSK</v>
          </cell>
          <cell r="E478">
            <v>90</v>
          </cell>
        </row>
        <row r="479">
          <cell r="A479">
            <v>8133</v>
          </cell>
          <cell r="B479" t="str">
            <v>VAN CRAENENBROECK Theo</v>
          </cell>
          <cell r="C479" t="str">
            <v>BCSK</v>
          </cell>
          <cell r="E479">
            <v>40</v>
          </cell>
        </row>
        <row r="480">
          <cell r="A480">
            <v>4853</v>
          </cell>
          <cell r="B480" t="str">
            <v>NOPPE Robert</v>
          </cell>
          <cell r="C480" t="str">
            <v>BCSK</v>
          </cell>
          <cell r="E480">
            <v>120</v>
          </cell>
        </row>
        <row r="481">
          <cell r="A481" t="str">
            <v>6784B</v>
          </cell>
          <cell r="B481" t="str">
            <v>VAN BIESEN Tom</v>
          </cell>
          <cell r="C481" t="str">
            <v>BCSK</v>
          </cell>
        </row>
        <row r="482">
          <cell r="A482">
            <v>9441</v>
          </cell>
          <cell r="B482" t="str">
            <v>ROSIER Nick</v>
          </cell>
          <cell r="C482" t="str">
            <v>BCSK</v>
          </cell>
          <cell r="E482">
            <v>120</v>
          </cell>
        </row>
        <row r="483">
          <cell r="A483">
            <v>9442</v>
          </cell>
          <cell r="B483" t="str">
            <v>VERGULT François</v>
          </cell>
          <cell r="C483" t="str">
            <v>BCSK</v>
          </cell>
          <cell r="E483">
            <v>70</v>
          </cell>
        </row>
        <row r="484">
          <cell r="A484">
            <v>4937</v>
          </cell>
          <cell r="B484" t="str">
            <v>LEEMANS Willy</v>
          </cell>
          <cell r="C484" t="str">
            <v>BCSK</v>
          </cell>
          <cell r="E484">
            <v>120</v>
          </cell>
        </row>
        <row r="485">
          <cell r="A485">
            <v>9276</v>
          </cell>
          <cell r="B485" t="str">
            <v>DE KORT Marc</v>
          </cell>
          <cell r="C485" t="str">
            <v>BCSK</v>
          </cell>
          <cell r="E485">
            <v>40</v>
          </cell>
        </row>
        <row r="486">
          <cell r="A486">
            <v>4894</v>
          </cell>
          <cell r="B486" t="str">
            <v>DAELMAN Walther</v>
          </cell>
          <cell r="C486" t="str">
            <v>BCSK</v>
          </cell>
          <cell r="E486">
            <v>120</v>
          </cell>
        </row>
        <row r="487">
          <cell r="A487">
            <v>8507</v>
          </cell>
          <cell r="B487" t="str">
            <v>TROONBEECKX Willy</v>
          </cell>
          <cell r="C487" t="str">
            <v>BCSK</v>
          </cell>
        </row>
        <row r="488">
          <cell r="A488">
            <v>8717</v>
          </cell>
          <cell r="B488" t="str">
            <v>VAN DEN EEDEN Kurt</v>
          </cell>
          <cell r="C488" t="str">
            <v>BCSK</v>
          </cell>
          <cell r="E488">
            <v>55</v>
          </cell>
        </row>
        <row r="489">
          <cell r="A489">
            <v>8073</v>
          </cell>
          <cell r="B489" t="str">
            <v>DE WITTE Tamara</v>
          </cell>
          <cell r="C489" t="str">
            <v>BCSK</v>
          </cell>
          <cell r="E489">
            <v>30</v>
          </cell>
        </row>
        <row r="490">
          <cell r="A490">
            <v>8385</v>
          </cell>
          <cell r="B490" t="str">
            <v>GODDAERT Johan</v>
          </cell>
          <cell r="C490" t="str">
            <v>BCSK</v>
          </cell>
          <cell r="E490">
            <v>55</v>
          </cell>
        </row>
        <row r="491">
          <cell r="A491">
            <v>9955</v>
          </cell>
          <cell r="B491" t="str">
            <v>DE RUDDER David</v>
          </cell>
          <cell r="C491" t="str">
            <v>BCSK</v>
          </cell>
        </row>
        <row r="493">
          <cell r="A493">
            <v>1063</v>
          </cell>
          <cell r="B493" t="str">
            <v>BERTOLOTTI  BEATRICE</v>
          </cell>
          <cell r="C493" t="str">
            <v>WM</v>
          </cell>
        </row>
        <row r="494">
          <cell r="A494">
            <v>5486</v>
          </cell>
          <cell r="B494" t="str">
            <v>BROEDERS ADRIANUS</v>
          </cell>
          <cell r="C494" t="str">
            <v>WM</v>
          </cell>
        </row>
        <row r="495">
          <cell r="A495">
            <v>7551</v>
          </cell>
          <cell r="B495" t="str">
            <v>CLAESSENS WALTER</v>
          </cell>
          <cell r="C495" t="str">
            <v>WM</v>
          </cell>
        </row>
        <row r="496">
          <cell r="A496">
            <v>8939</v>
          </cell>
          <cell r="B496" t="str">
            <v>CORNIL PASCAL</v>
          </cell>
          <cell r="C496" t="str">
            <v>WM</v>
          </cell>
        </row>
        <row r="497">
          <cell r="A497">
            <v>1188</v>
          </cell>
          <cell r="B497" t="str">
            <v>DE CLEEN JOERI</v>
          </cell>
          <cell r="C497" t="str">
            <v>WM</v>
          </cell>
        </row>
        <row r="498">
          <cell r="A498">
            <v>1189</v>
          </cell>
          <cell r="B498" t="str">
            <v>DE CLEEN SYLVAIN</v>
          </cell>
          <cell r="C498" t="str">
            <v>WM</v>
          </cell>
        </row>
        <row r="499">
          <cell r="A499">
            <v>1193</v>
          </cell>
          <cell r="B499" t="str">
            <v>DE SCHEPPER PATRICK</v>
          </cell>
          <cell r="C499" t="str">
            <v>WM</v>
          </cell>
        </row>
        <row r="500">
          <cell r="A500">
            <v>8077</v>
          </cell>
          <cell r="B500" t="str">
            <v>DE WOLF ALFONS</v>
          </cell>
          <cell r="C500" t="str">
            <v>WM</v>
          </cell>
        </row>
        <row r="501">
          <cell r="A501">
            <v>4666</v>
          </cell>
          <cell r="B501" t="str">
            <v>DECONINCK FRANKY</v>
          </cell>
          <cell r="C501" t="str">
            <v>WM</v>
          </cell>
        </row>
        <row r="502">
          <cell r="A502">
            <v>1195</v>
          </cell>
          <cell r="B502" t="str">
            <v>DELVAUX BENONI</v>
          </cell>
          <cell r="C502" t="str">
            <v>WM</v>
          </cell>
        </row>
        <row r="503">
          <cell r="A503">
            <v>2215</v>
          </cell>
          <cell r="B503" t="str">
            <v>FORTON FRANCIS</v>
          </cell>
          <cell r="C503" t="str">
            <v>WM</v>
          </cell>
        </row>
        <row r="504">
          <cell r="A504">
            <v>8026</v>
          </cell>
          <cell r="B504" t="str">
            <v>HOFMAN Glen</v>
          </cell>
          <cell r="C504" t="str">
            <v>WM</v>
          </cell>
        </row>
        <row r="505">
          <cell r="A505">
            <v>1004</v>
          </cell>
          <cell r="B505" t="str">
            <v>HOSTENS STEFAAN</v>
          </cell>
          <cell r="C505" t="str">
            <v>WM</v>
          </cell>
        </row>
        <row r="506">
          <cell r="A506">
            <v>5430</v>
          </cell>
          <cell r="B506" t="str">
            <v>MUYLAERT DIRK</v>
          </cell>
          <cell r="C506" t="str">
            <v>WM</v>
          </cell>
        </row>
        <row r="507">
          <cell r="A507">
            <v>1005</v>
          </cell>
          <cell r="B507" t="str">
            <v>PEETERS LEO</v>
          </cell>
          <cell r="C507" t="str">
            <v>WM</v>
          </cell>
        </row>
        <row r="508">
          <cell r="A508">
            <v>4405</v>
          </cell>
          <cell r="B508" t="str">
            <v>SCHIETTECATTE YVES</v>
          </cell>
          <cell r="C508" t="str">
            <v>WM</v>
          </cell>
        </row>
        <row r="509">
          <cell r="A509">
            <v>2192</v>
          </cell>
          <cell r="B509" t="str">
            <v>STERCKVAL MICHEL</v>
          </cell>
          <cell r="C509" t="str">
            <v>WM</v>
          </cell>
        </row>
        <row r="510">
          <cell r="A510">
            <v>1168</v>
          </cell>
          <cell r="B510" t="str">
            <v>VAN BAREL FERDINAND</v>
          </cell>
          <cell r="C510" t="str">
            <v>WM</v>
          </cell>
        </row>
        <row r="511">
          <cell r="A511">
            <v>5727</v>
          </cell>
          <cell r="B511" t="str">
            <v>VAN GOETHEM BENNY</v>
          </cell>
          <cell r="C511" t="str">
            <v>WM</v>
          </cell>
          <cell r="E511">
            <v>90</v>
          </cell>
        </row>
        <row r="512">
          <cell r="A512">
            <v>4841</v>
          </cell>
          <cell r="B512" t="str">
            <v>VERPLANCKE Jean-Paul</v>
          </cell>
          <cell r="C512" t="str">
            <v>WM</v>
          </cell>
          <cell r="E512">
            <v>160</v>
          </cell>
        </row>
        <row r="513">
          <cell r="A513">
            <v>4842</v>
          </cell>
          <cell r="B513" t="str">
            <v>WAUTERS TOM</v>
          </cell>
          <cell r="C513" t="str">
            <v>WM</v>
          </cell>
          <cell r="E513">
            <v>210</v>
          </cell>
        </row>
        <row r="514">
          <cell r="A514">
            <v>2206</v>
          </cell>
          <cell r="B514" t="str">
            <v>WEEREMANS DIRK</v>
          </cell>
          <cell r="C514" t="str">
            <v>WM</v>
          </cell>
        </row>
        <row r="515">
          <cell r="A515">
            <v>8661</v>
          </cell>
          <cell r="B515" t="str">
            <v>HEYNDRICKX Vik</v>
          </cell>
          <cell r="C515" t="str">
            <v>WM</v>
          </cell>
          <cell r="E515">
            <v>300</v>
          </cell>
        </row>
        <row r="517">
          <cell r="A517">
            <v>4907</v>
          </cell>
          <cell r="B517" t="str">
            <v>CORNELISSEN Pierre</v>
          </cell>
          <cell r="C517" t="str">
            <v>K.SNBA</v>
          </cell>
          <cell r="E517">
            <v>120</v>
          </cell>
        </row>
        <row r="518">
          <cell r="A518">
            <v>4909</v>
          </cell>
          <cell r="B518" t="str">
            <v>DE BOES Rudy</v>
          </cell>
          <cell r="C518" t="str">
            <v>K.SNBA</v>
          </cell>
          <cell r="E518">
            <v>120</v>
          </cell>
        </row>
        <row r="519">
          <cell r="A519">
            <v>4913</v>
          </cell>
          <cell r="B519" t="str">
            <v>DE RUYTE Yvan</v>
          </cell>
          <cell r="C519" t="str">
            <v>K.SNBA</v>
          </cell>
          <cell r="E519">
            <v>40</v>
          </cell>
        </row>
        <row r="520">
          <cell r="A520">
            <v>4916</v>
          </cell>
          <cell r="B520" t="str">
            <v>DE WITTE William</v>
          </cell>
          <cell r="C520" t="str">
            <v>K.SNBA</v>
          </cell>
        </row>
        <row r="521">
          <cell r="A521">
            <v>4922</v>
          </cell>
          <cell r="B521" t="str">
            <v>LAUREYS Wilfried</v>
          </cell>
          <cell r="C521" t="str">
            <v>K.SNBA</v>
          </cell>
          <cell r="E521">
            <v>90</v>
          </cell>
        </row>
        <row r="522">
          <cell r="A522">
            <v>6151</v>
          </cell>
          <cell r="B522" t="str">
            <v>VAN OVERSCHELDE Bonny</v>
          </cell>
          <cell r="C522" t="str">
            <v>K.SNBA</v>
          </cell>
          <cell r="E522">
            <v>90</v>
          </cell>
        </row>
        <row r="523">
          <cell r="A523">
            <v>6743</v>
          </cell>
          <cell r="B523" t="str">
            <v>DE RUYTE Tom</v>
          </cell>
          <cell r="C523" t="str">
            <v>K.SNBA</v>
          </cell>
          <cell r="E523">
            <v>210</v>
          </cell>
        </row>
        <row r="524">
          <cell r="A524">
            <v>7562</v>
          </cell>
          <cell r="B524" t="str">
            <v>THUY Marc</v>
          </cell>
          <cell r="C524" t="str">
            <v>K.SNBA</v>
          </cell>
        </row>
        <row r="525">
          <cell r="A525">
            <v>7923</v>
          </cell>
          <cell r="B525" t="str">
            <v>VAN DEN BERGHE Roland</v>
          </cell>
          <cell r="C525" t="str">
            <v>K.SNBA</v>
          </cell>
        </row>
        <row r="526">
          <cell r="A526">
            <v>8414</v>
          </cell>
          <cell r="B526" t="str">
            <v>MAES Lucien</v>
          </cell>
          <cell r="C526" t="str">
            <v>K.SNBA</v>
          </cell>
          <cell r="E526">
            <v>120</v>
          </cell>
        </row>
        <row r="527">
          <cell r="A527">
            <v>8681</v>
          </cell>
          <cell r="B527" t="str">
            <v>VAN LEEUWEN A.E.M</v>
          </cell>
          <cell r="C527" t="str">
            <v>K.SNBA</v>
          </cell>
        </row>
        <row r="528">
          <cell r="A528">
            <v>8902</v>
          </cell>
          <cell r="B528" t="str">
            <v>SUY Luc</v>
          </cell>
          <cell r="C528" t="str">
            <v>K.SNBA</v>
          </cell>
        </row>
        <row r="529">
          <cell r="A529">
            <v>8903</v>
          </cell>
          <cell r="B529" t="str">
            <v>NEYTS Pierre</v>
          </cell>
          <cell r="C529" t="str">
            <v>K.SNBA</v>
          </cell>
        </row>
        <row r="530">
          <cell r="A530">
            <v>4952</v>
          </cell>
          <cell r="B530" t="str">
            <v>DE SAEGER Dany</v>
          </cell>
          <cell r="C530" t="str">
            <v>K.SNBA</v>
          </cell>
          <cell r="E530">
            <v>160</v>
          </cell>
        </row>
        <row r="531">
          <cell r="A531">
            <v>9083</v>
          </cell>
          <cell r="B531" t="str">
            <v>VAN DEN BERGHE André</v>
          </cell>
          <cell r="C531" t="str">
            <v>K.SNBA</v>
          </cell>
        </row>
        <row r="532">
          <cell r="A532">
            <v>6122</v>
          </cell>
          <cell r="B532" t="str">
            <v>DE MAEYER Joris</v>
          </cell>
          <cell r="C532" t="str">
            <v>K.SNBA</v>
          </cell>
          <cell r="E532">
            <v>160</v>
          </cell>
        </row>
        <row r="533">
          <cell r="A533">
            <v>4920</v>
          </cell>
          <cell r="B533" t="str">
            <v>HEERWEGH Robert</v>
          </cell>
          <cell r="C533" t="str">
            <v>K.SNBA</v>
          </cell>
          <cell r="E533">
            <v>160</v>
          </cell>
        </row>
        <row r="534">
          <cell r="A534">
            <v>8481</v>
          </cell>
          <cell r="B534" t="str">
            <v>VAVOURAIKIS  Emmanouil</v>
          </cell>
          <cell r="C534" t="str">
            <v>K.SNBA</v>
          </cell>
        </row>
        <row r="535">
          <cell r="A535">
            <v>9277</v>
          </cell>
          <cell r="B535" t="str">
            <v>BOLLAERT GUIDO</v>
          </cell>
          <cell r="C535" t="str">
            <v>K.SNBA</v>
          </cell>
        </row>
        <row r="536">
          <cell r="A536">
            <v>7704</v>
          </cell>
          <cell r="B536" t="str">
            <v>HEERWEGH ERIK</v>
          </cell>
          <cell r="C536" t="str">
            <v>K.SNBA</v>
          </cell>
        </row>
        <row r="537">
          <cell r="A537">
            <v>4859</v>
          </cell>
          <cell r="B537" t="str">
            <v>CHRISTIAENS Johan</v>
          </cell>
          <cell r="C537" t="str">
            <v>K.SNBA</v>
          </cell>
          <cell r="E537">
            <v>40</v>
          </cell>
        </row>
        <row r="538">
          <cell r="A538">
            <v>8149</v>
          </cell>
          <cell r="B538" t="str">
            <v>D'HONDT Roland</v>
          </cell>
          <cell r="C538" t="str">
            <v>K.SNBA</v>
          </cell>
        </row>
        <row r="539">
          <cell r="A539">
            <v>4950</v>
          </cell>
          <cell r="B539" t="str">
            <v>DE CONINCK Achille</v>
          </cell>
          <cell r="C539" t="str">
            <v>K.SNBA</v>
          </cell>
        </row>
        <row r="540">
          <cell r="A540">
            <v>1067</v>
          </cell>
          <cell r="B540" t="str">
            <v>MAES Bart</v>
          </cell>
          <cell r="C540" t="str">
            <v>K.SNBA</v>
          </cell>
        </row>
        <row r="541">
          <cell r="A541">
            <v>8746</v>
          </cell>
          <cell r="B541" t="str">
            <v>PEERSMAN Luc</v>
          </cell>
          <cell r="C541" t="str">
            <v>K.SNBA</v>
          </cell>
          <cell r="E541">
            <v>90</v>
          </cell>
        </row>
        <row r="542">
          <cell r="A542">
            <v>8904</v>
          </cell>
          <cell r="B542" t="str">
            <v>RAES Wim</v>
          </cell>
          <cell r="C542" t="str">
            <v>K.SNBA</v>
          </cell>
          <cell r="E542">
            <v>70</v>
          </cell>
        </row>
        <row r="543">
          <cell r="A543">
            <v>8081</v>
          </cell>
          <cell r="B543" t="str">
            <v>SLEEBUS Eddy</v>
          </cell>
          <cell r="C543" t="str">
            <v>K.SNBA</v>
          </cell>
        </row>
        <row r="544">
          <cell r="A544">
            <v>9476</v>
          </cell>
          <cell r="B544" t="str">
            <v>VERHOFSTADT Eddy</v>
          </cell>
          <cell r="C544" t="str">
            <v>K.SNBA</v>
          </cell>
        </row>
        <row r="545">
          <cell r="A545">
            <v>9963</v>
          </cell>
          <cell r="B545" t="str">
            <v>ROLUS Bob</v>
          </cell>
          <cell r="C545" t="str">
            <v>K.SNBA</v>
          </cell>
        </row>
        <row r="546">
          <cell r="A546">
            <v>5732</v>
          </cell>
          <cell r="B546" t="str">
            <v>ILIANO Franz</v>
          </cell>
          <cell r="C546" t="str">
            <v>K.SNBA</v>
          </cell>
          <cell r="E546">
            <v>40</v>
          </cell>
        </row>
        <row r="548">
          <cell r="A548">
            <v>7461</v>
          </cell>
          <cell r="B548" t="str">
            <v>GRIMON Johan</v>
          </cell>
          <cell r="C548" t="str">
            <v>POCKET</v>
          </cell>
          <cell r="E548">
            <v>160</v>
          </cell>
        </row>
        <row r="549">
          <cell r="A549">
            <v>9534</v>
          </cell>
          <cell r="B549" t="str">
            <v>VANHONACKER Dominique</v>
          </cell>
          <cell r="C549" t="str">
            <v>POCKET</v>
          </cell>
        </row>
        <row r="550">
          <cell r="A550">
            <v>7046</v>
          </cell>
          <cell r="B550" t="str">
            <v>DEGRAEVE Peter</v>
          </cell>
          <cell r="C550" t="str">
            <v>POCKET</v>
          </cell>
        </row>
        <row r="551">
          <cell r="A551">
            <v>9071</v>
          </cell>
          <cell r="B551" t="str">
            <v>VANDOMMELE Johan</v>
          </cell>
          <cell r="C551" t="str">
            <v>POCKET</v>
          </cell>
        </row>
        <row r="552">
          <cell r="A552">
            <v>9953</v>
          </cell>
          <cell r="B552" t="str">
            <v>WILMS Steve</v>
          </cell>
          <cell r="C552" t="str">
            <v>POCKET</v>
          </cell>
        </row>
        <row r="553">
          <cell r="A553">
            <v>9954</v>
          </cell>
          <cell r="B553" t="str">
            <v>PETRUS Kim</v>
          </cell>
          <cell r="C553" t="str">
            <v>POCKET</v>
          </cell>
        </row>
        <row r="556">
          <cell r="A556">
            <v>8689</v>
          </cell>
          <cell r="B556" t="str">
            <v>DEWAELE Eddy</v>
          </cell>
          <cell r="C556" t="str">
            <v>CBC-DLS</v>
          </cell>
          <cell r="E556">
            <v>70</v>
          </cell>
        </row>
        <row r="557">
          <cell r="A557">
            <v>8690</v>
          </cell>
          <cell r="B557" t="str">
            <v>JOYE Rik</v>
          </cell>
          <cell r="C557" t="str">
            <v>CBC-DLS</v>
          </cell>
        </row>
        <row r="558">
          <cell r="A558">
            <v>8704</v>
          </cell>
          <cell r="B558" t="str">
            <v>CALLENS Filip</v>
          </cell>
          <cell r="C558" t="str">
            <v>CBC-DLS</v>
          </cell>
          <cell r="E558">
            <v>55</v>
          </cell>
        </row>
        <row r="559">
          <cell r="A559">
            <v>4763</v>
          </cell>
          <cell r="B559" t="str">
            <v>CASTELEYN Rik</v>
          </cell>
          <cell r="C559" t="str">
            <v>CBC-DLS</v>
          </cell>
          <cell r="E559">
            <v>90</v>
          </cell>
        </row>
        <row r="560">
          <cell r="A560">
            <v>1061</v>
          </cell>
          <cell r="B560" t="str">
            <v>GELDHOF Frank</v>
          </cell>
          <cell r="C560" t="str">
            <v>CBC-DLS</v>
          </cell>
        </row>
        <row r="561">
          <cell r="A561">
            <v>8691</v>
          </cell>
          <cell r="B561" t="str">
            <v xml:space="preserve">BRUNEEL Norbert </v>
          </cell>
          <cell r="C561" t="str">
            <v>CBC-DLS</v>
          </cell>
        </row>
        <row r="563">
          <cell r="A563">
            <v>4762</v>
          </cell>
          <cell r="B563" t="str">
            <v>CASTELEYN Henk</v>
          </cell>
          <cell r="C563" t="str">
            <v>DOS</v>
          </cell>
          <cell r="E563">
            <v>300</v>
          </cell>
        </row>
        <row r="564">
          <cell r="A564">
            <v>4765</v>
          </cell>
          <cell r="B564" t="str">
            <v>DEBAES Peter</v>
          </cell>
          <cell r="C564" t="str">
            <v>DOS</v>
          </cell>
        </row>
        <row r="565">
          <cell r="A565">
            <v>4768</v>
          </cell>
          <cell r="B565" t="str">
            <v>DEDIER Georges</v>
          </cell>
          <cell r="C565" t="str">
            <v>DOS</v>
          </cell>
          <cell r="E565">
            <v>210</v>
          </cell>
        </row>
        <row r="566">
          <cell r="A566">
            <v>8156</v>
          </cell>
          <cell r="B566" t="str">
            <v>DETOLLENAERE Jonny</v>
          </cell>
          <cell r="C566" t="str">
            <v>DOS</v>
          </cell>
          <cell r="E566">
            <v>55</v>
          </cell>
        </row>
        <row r="567">
          <cell r="A567">
            <v>4776</v>
          </cell>
          <cell r="B567" t="str">
            <v>HOUTHAEVE Jean-Marie</v>
          </cell>
          <cell r="C567" t="str">
            <v>DOS</v>
          </cell>
          <cell r="E567">
            <v>160</v>
          </cell>
        </row>
        <row r="568">
          <cell r="A568">
            <v>4778</v>
          </cell>
          <cell r="B568" t="str">
            <v>LEYN Philippe</v>
          </cell>
          <cell r="C568" t="str">
            <v>DOS</v>
          </cell>
        </row>
        <row r="569">
          <cell r="A569">
            <v>7697</v>
          </cell>
          <cell r="B569" t="str">
            <v>GHESQUIERE Jozef</v>
          </cell>
          <cell r="C569" t="str">
            <v>DOS</v>
          </cell>
          <cell r="E569">
            <v>55</v>
          </cell>
        </row>
        <row r="570">
          <cell r="A570">
            <v>8090</v>
          </cell>
          <cell r="B570" t="str">
            <v>VANLAUWE Stephan</v>
          </cell>
          <cell r="C570" t="str">
            <v>DOS</v>
          </cell>
          <cell r="E570">
            <v>70</v>
          </cell>
        </row>
        <row r="571">
          <cell r="A571">
            <v>4693</v>
          </cell>
          <cell r="B571" t="str">
            <v>MOSTREY Peter</v>
          </cell>
          <cell r="C571" t="str">
            <v>DOS</v>
          </cell>
          <cell r="E571">
            <v>300</v>
          </cell>
        </row>
        <row r="572">
          <cell r="A572">
            <v>4733</v>
          </cell>
          <cell r="B572" t="str">
            <v>NUYTTENS Gino</v>
          </cell>
          <cell r="C572" t="str">
            <v>DOS</v>
          </cell>
          <cell r="E572">
            <v>210</v>
          </cell>
        </row>
        <row r="573">
          <cell r="A573">
            <v>6720</v>
          </cell>
          <cell r="B573" t="str">
            <v>WILLE Etienne</v>
          </cell>
          <cell r="C573" t="str">
            <v>DOS</v>
          </cell>
          <cell r="E573">
            <v>90</v>
          </cell>
        </row>
        <row r="574">
          <cell r="A574">
            <v>4738</v>
          </cell>
          <cell r="B574" t="str">
            <v>VANDENDRIESSCHE Philip</v>
          </cell>
          <cell r="C574" t="str">
            <v>DOS</v>
          </cell>
        </row>
        <row r="575">
          <cell r="A575">
            <v>6094</v>
          </cell>
          <cell r="B575" t="str">
            <v>VANACKER Steven</v>
          </cell>
          <cell r="C575" t="str">
            <v>DOS</v>
          </cell>
        </row>
        <row r="576">
          <cell r="A576">
            <v>9461</v>
          </cell>
          <cell r="B576" t="str">
            <v>RONDELEZ Kenneth</v>
          </cell>
          <cell r="C576" t="str">
            <v>DOS</v>
          </cell>
        </row>
        <row r="577">
          <cell r="A577">
            <v>2299</v>
          </cell>
          <cell r="B577" t="str">
            <v>VANTHOURNOUT Michel</v>
          </cell>
          <cell r="C577" t="str">
            <v>DOS</v>
          </cell>
          <cell r="E577">
            <v>40</v>
          </cell>
        </row>
        <row r="578">
          <cell r="A578">
            <v>1055</v>
          </cell>
          <cell r="B578" t="str">
            <v>BRUWIER Erwin</v>
          </cell>
          <cell r="C578" t="str">
            <v>DOS</v>
          </cell>
          <cell r="E578">
            <v>40</v>
          </cell>
        </row>
        <row r="579">
          <cell r="A579">
            <v>8705</v>
          </cell>
          <cell r="B579" t="str">
            <v>STEVENS Ilse</v>
          </cell>
          <cell r="C579" t="str">
            <v>DOS</v>
          </cell>
        </row>
        <row r="580">
          <cell r="A580">
            <v>4774</v>
          </cell>
          <cell r="B580" t="str">
            <v>DUYCK Peter</v>
          </cell>
          <cell r="C580" t="str">
            <v>DOS</v>
          </cell>
          <cell r="E580">
            <v>300</v>
          </cell>
        </row>
        <row r="581">
          <cell r="A581">
            <v>8697</v>
          </cell>
          <cell r="B581" t="str">
            <v>MELNYTSCHENKO Cédric</v>
          </cell>
          <cell r="C581" t="str">
            <v>DOS</v>
          </cell>
        </row>
        <row r="582">
          <cell r="A582">
            <v>4759</v>
          </cell>
          <cell r="B582" t="str">
            <v>WARLOP Luc</v>
          </cell>
          <cell r="C582" t="str">
            <v>DOS</v>
          </cell>
          <cell r="E582">
            <v>120</v>
          </cell>
        </row>
        <row r="583">
          <cell r="A583">
            <v>1060</v>
          </cell>
          <cell r="B583" t="str">
            <v>Wittevrongel Dirk</v>
          </cell>
          <cell r="C583" t="str">
            <v>DOS</v>
          </cell>
        </row>
        <row r="584">
          <cell r="A584">
            <v>1061</v>
          </cell>
          <cell r="B584" t="str">
            <v>Geldhof Frank</v>
          </cell>
          <cell r="C584" t="str">
            <v>DOS</v>
          </cell>
          <cell r="E584">
            <v>40</v>
          </cell>
        </row>
        <row r="585">
          <cell r="A585">
            <v>9018</v>
          </cell>
          <cell r="B585" t="str">
            <v>GHEVART Jean</v>
          </cell>
          <cell r="C585" t="str">
            <v>DOS</v>
          </cell>
        </row>
        <row r="586">
          <cell r="A586">
            <v>9957</v>
          </cell>
          <cell r="B586" t="str">
            <v>BRUWIER Ludwin</v>
          </cell>
          <cell r="C586" t="str">
            <v>DOS</v>
          </cell>
        </row>
        <row r="587">
          <cell r="A587">
            <v>9958</v>
          </cell>
          <cell r="B587" t="str">
            <v>DEBLAUWE Dimitri</v>
          </cell>
          <cell r="C587" t="str">
            <v>DOS</v>
          </cell>
        </row>
        <row r="589">
          <cell r="A589">
            <v>4775</v>
          </cell>
          <cell r="B589" t="str">
            <v>GOETHALS Didier</v>
          </cell>
          <cell r="C589" t="str">
            <v>K.GHOK</v>
          </cell>
          <cell r="E589">
            <v>120</v>
          </cell>
        </row>
        <row r="590">
          <cell r="A590">
            <v>4789</v>
          </cell>
          <cell r="B590" t="str">
            <v>CAPPELLE Herwig</v>
          </cell>
          <cell r="C590" t="str">
            <v>K.GHOK</v>
          </cell>
        </row>
        <row r="591">
          <cell r="A591">
            <v>4790</v>
          </cell>
          <cell r="B591" t="str">
            <v>DE MOOR Frederik</v>
          </cell>
          <cell r="C591" t="str">
            <v>K.GHOK</v>
          </cell>
          <cell r="E591">
            <v>160</v>
          </cell>
        </row>
        <row r="592">
          <cell r="A592">
            <v>4791</v>
          </cell>
          <cell r="B592" t="str">
            <v>DE MOOR Willy</v>
          </cell>
          <cell r="C592" t="str">
            <v>K.GHOK</v>
          </cell>
          <cell r="E592">
            <v>160</v>
          </cell>
        </row>
        <row r="593">
          <cell r="A593">
            <v>4793</v>
          </cell>
          <cell r="B593" t="str">
            <v>DETAVERNIER Hendrik</v>
          </cell>
          <cell r="C593" t="str">
            <v>K.GHOK</v>
          </cell>
          <cell r="E593">
            <v>40</v>
          </cell>
        </row>
        <row r="594">
          <cell r="A594">
            <v>7538</v>
          </cell>
          <cell r="B594" t="str">
            <v>WERBROUCK Geert</v>
          </cell>
          <cell r="C594" t="str">
            <v>K.GHOK</v>
          </cell>
          <cell r="E594">
            <v>160</v>
          </cell>
        </row>
        <row r="595">
          <cell r="A595">
            <v>7823</v>
          </cell>
          <cell r="B595" t="str">
            <v>JOYE Robert</v>
          </cell>
          <cell r="C595" t="str">
            <v>K.GHOK</v>
          </cell>
        </row>
        <row r="596">
          <cell r="A596">
            <v>8513</v>
          </cell>
          <cell r="B596" t="str">
            <v>DECOCK Johan</v>
          </cell>
          <cell r="C596" t="str">
            <v>K.GHOK</v>
          </cell>
          <cell r="E596">
            <v>55</v>
          </cell>
        </row>
        <row r="597">
          <cell r="A597">
            <v>8702</v>
          </cell>
          <cell r="B597" t="str">
            <v>VAN DE VELDE August</v>
          </cell>
          <cell r="C597" t="str">
            <v>K.GHOK</v>
          </cell>
          <cell r="E597">
            <v>40</v>
          </cell>
        </row>
        <row r="598">
          <cell r="A598">
            <v>4659</v>
          </cell>
          <cell r="B598" t="str">
            <v>BAS Jacques</v>
          </cell>
          <cell r="C598" t="str">
            <v>K.GHOK</v>
          </cell>
        </row>
        <row r="599">
          <cell r="A599">
            <v>4656</v>
          </cell>
          <cell r="B599" t="str">
            <v>POLLIE Luc</v>
          </cell>
          <cell r="C599" t="str">
            <v>K.GHOK</v>
          </cell>
          <cell r="E599">
            <v>300</v>
          </cell>
        </row>
        <row r="600">
          <cell r="A600">
            <v>7308</v>
          </cell>
          <cell r="B600" t="str">
            <v>CLAUS Gino</v>
          </cell>
          <cell r="C600" t="str">
            <v>K.GHOK</v>
          </cell>
          <cell r="E600">
            <v>210</v>
          </cell>
        </row>
        <row r="601">
          <cell r="A601">
            <v>3807</v>
          </cell>
          <cell r="B601" t="str">
            <v>VERBRUGGHE Johan</v>
          </cell>
          <cell r="C601" t="str">
            <v>K.GHOK</v>
          </cell>
          <cell r="E601">
            <v>300</v>
          </cell>
        </row>
        <row r="602">
          <cell r="A602">
            <v>9274</v>
          </cell>
          <cell r="B602" t="str">
            <v>VERBRUGGHE Philippe</v>
          </cell>
          <cell r="C602" t="str">
            <v>K.GHOK</v>
          </cell>
          <cell r="E602">
            <v>210</v>
          </cell>
        </row>
        <row r="603">
          <cell r="A603">
            <v>7689</v>
          </cell>
          <cell r="B603" t="str">
            <v>BOSSAERT Dirk</v>
          </cell>
          <cell r="C603" t="str">
            <v>K.GHOK</v>
          </cell>
          <cell r="E603">
            <v>30</v>
          </cell>
        </row>
        <row r="604">
          <cell r="A604">
            <v>9143</v>
          </cell>
          <cell r="B604" t="str">
            <v>DENEUT Johan</v>
          </cell>
          <cell r="C604" t="str">
            <v>K.GHOK</v>
          </cell>
          <cell r="E604">
            <v>160</v>
          </cell>
        </row>
        <row r="605">
          <cell r="A605">
            <v>8736</v>
          </cell>
          <cell r="B605" t="str">
            <v>VEYS Renzo</v>
          </cell>
          <cell r="C605" t="str">
            <v>K.GHOK</v>
          </cell>
          <cell r="E605">
            <v>55</v>
          </cell>
        </row>
        <row r="606">
          <cell r="A606">
            <v>9440</v>
          </cell>
          <cell r="B606" t="str">
            <v>DECOCK Stephan</v>
          </cell>
          <cell r="C606" t="str">
            <v>K.GHOK</v>
          </cell>
          <cell r="E606">
            <v>300</v>
          </cell>
        </row>
        <row r="607">
          <cell r="A607">
            <v>8688</v>
          </cell>
          <cell r="B607" t="str">
            <v>DECEUNINCK Kurt</v>
          </cell>
          <cell r="C607" t="str">
            <v>K.GHOK</v>
          </cell>
          <cell r="E607">
            <v>300</v>
          </cell>
        </row>
        <row r="608">
          <cell r="A608">
            <v>9437</v>
          </cell>
          <cell r="B608" t="str">
            <v>DHAEYER Rémy</v>
          </cell>
          <cell r="C608" t="str">
            <v>K.GHOK</v>
          </cell>
          <cell r="E608">
            <v>90</v>
          </cell>
        </row>
        <row r="609">
          <cell r="A609">
            <v>1056</v>
          </cell>
          <cell r="B609" t="str">
            <v>SANTY Eric</v>
          </cell>
          <cell r="C609" t="str">
            <v>K.GHOK</v>
          </cell>
          <cell r="E609">
            <v>70</v>
          </cell>
        </row>
        <row r="610">
          <cell r="A610">
            <v>8088</v>
          </cell>
          <cell r="B610" t="str">
            <v>VERCAEMERE Jaak</v>
          </cell>
          <cell r="C610" t="str">
            <v>K.GHOK</v>
          </cell>
          <cell r="E610">
            <v>160</v>
          </cell>
        </row>
        <row r="611">
          <cell r="A611">
            <v>1058</v>
          </cell>
          <cell r="B611" t="str">
            <v>VERMEERSCH Dave</v>
          </cell>
          <cell r="C611" t="str">
            <v>K.GHOK</v>
          </cell>
          <cell r="E611">
            <v>30</v>
          </cell>
        </row>
        <row r="612">
          <cell r="A612">
            <v>1143</v>
          </cell>
          <cell r="B612" t="str">
            <v>LOUAGIE Bjorn</v>
          </cell>
          <cell r="C612" t="str">
            <v>K.GHOK</v>
          </cell>
          <cell r="E612">
            <v>90</v>
          </cell>
        </row>
        <row r="613">
          <cell r="A613">
            <v>7821</v>
          </cell>
          <cell r="B613" t="str">
            <v>VROMANT Marc</v>
          </cell>
          <cell r="C613" t="str">
            <v>K.GHOK</v>
          </cell>
          <cell r="E613">
            <v>160</v>
          </cell>
        </row>
        <row r="614">
          <cell r="A614">
            <v>5746</v>
          </cell>
          <cell r="B614" t="str">
            <v>NICHELSON Pascal</v>
          </cell>
          <cell r="C614" t="str">
            <v>K.GHOK</v>
          </cell>
        </row>
        <row r="615">
          <cell r="A615">
            <v>7814</v>
          </cell>
          <cell r="B615" t="str">
            <v>DEWILDE Johan</v>
          </cell>
          <cell r="C615" t="str">
            <v>K.GHOK</v>
          </cell>
          <cell r="E615">
            <v>90</v>
          </cell>
        </row>
        <row r="616">
          <cell r="A616">
            <v>8873</v>
          </cell>
          <cell r="B616" t="str">
            <v>DEVOS Claude</v>
          </cell>
          <cell r="C616" t="str">
            <v>K.GHOK</v>
          </cell>
          <cell r="E616">
            <v>55</v>
          </cell>
        </row>
        <row r="617">
          <cell r="A617">
            <v>8047</v>
          </cell>
          <cell r="B617" t="str">
            <v>DEVRIENDT Bart</v>
          </cell>
          <cell r="C617" t="str">
            <v>K.GHOK</v>
          </cell>
          <cell r="E617">
            <v>40</v>
          </cell>
        </row>
        <row r="618">
          <cell r="A618">
            <v>9531</v>
          </cell>
          <cell r="B618" t="str">
            <v>ROELAND Juliaan</v>
          </cell>
          <cell r="C618" t="str">
            <v>K.GHOK</v>
          </cell>
          <cell r="E618">
            <v>55</v>
          </cell>
        </row>
        <row r="619">
          <cell r="A619">
            <v>8282</v>
          </cell>
          <cell r="B619" t="str">
            <v>PATTYN Guy</v>
          </cell>
          <cell r="C619" t="str">
            <v>K.GHOK</v>
          </cell>
          <cell r="E619">
            <v>120</v>
          </cell>
        </row>
        <row r="620">
          <cell r="A620">
            <v>9532</v>
          </cell>
          <cell r="B620" t="str">
            <v>VIENNE Isabelle</v>
          </cell>
          <cell r="C620" t="str">
            <v>K.GHOK</v>
          </cell>
          <cell r="E620">
            <v>30</v>
          </cell>
        </row>
        <row r="621">
          <cell r="A621">
            <v>7499</v>
          </cell>
          <cell r="B621" t="str">
            <v>GRAYE André</v>
          </cell>
          <cell r="C621" t="str">
            <v>K.GHOK</v>
          </cell>
        </row>
        <row r="622">
          <cell r="A622">
            <v>7524</v>
          </cell>
          <cell r="B622" t="str">
            <v>SCHOKELE Ronny</v>
          </cell>
          <cell r="C622" t="str">
            <v>K.GHOK</v>
          </cell>
        </row>
        <row r="623">
          <cell r="A623">
            <v>4687</v>
          </cell>
          <cell r="B623" t="str">
            <v>VANHAESEBROEK Didier</v>
          </cell>
          <cell r="C623" t="str">
            <v>K.GHOK</v>
          </cell>
        </row>
        <row r="624">
          <cell r="A624">
            <v>9529</v>
          </cell>
          <cell r="B624" t="str">
            <v>CALLAERT Alain</v>
          </cell>
          <cell r="C624" t="str">
            <v>K.GHOK</v>
          </cell>
        </row>
        <row r="625">
          <cell r="A625">
            <v>9433</v>
          </cell>
          <cell r="B625" t="str">
            <v>LATRUWE Nicolas</v>
          </cell>
          <cell r="C625" t="str">
            <v>K.GHOK</v>
          </cell>
          <cell r="E625">
            <v>40</v>
          </cell>
        </row>
        <row r="626">
          <cell r="A626">
            <v>9511</v>
          </cell>
          <cell r="B626" t="str">
            <v>HOUSSIN Mario</v>
          </cell>
          <cell r="C626" t="str">
            <v>K.GHOK</v>
          </cell>
        </row>
        <row r="628">
          <cell r="A628">
            <v>4691</v>
          </cell>
          <cell r="B628" t="str">
            <v>D'HONDT Hervé</v>
          </cell>
          <cell r="C628" t="str">
            <v>WOH</v>
          </cell>
          <cell r="E628">
            <v>55</v>
          </cell>
        </row>
        <row r="629">
          <cell r="A629">
            <v>4701</v>
          </cell>
          <cell r="B629" t="str">
            <v>WERBROUCK Donald</v>
          </cell>
          <cell r="C629" t="str">
            <v>WOH</v>
          </cell>
          <cell r="E629">
            <v>70</v>
          </cell>
        </row>
        <row r="630">
          <cell r="A630">
            <v>6722</v>
          </cell>
          <cell r="B630" t="str">
            <v>GRYSON Dirk</v>
          </cell>
          <cell r="C630" t="str">
            <v>WOH</v>
          </cell>
          <cell r="E630">
            <v>160</v>
          </cell>
        </row>
        <row r="631">
          <cell r="A631">
            <v>7314</v>
          </cell>
          <cell r="B631" t="str">
            <v>DEMAN Leon</v>
          </cell>
          <cell r="C631" t="str">
            <v>WOH</v>
          </cell>
          <cell r="E631">
            <v>120</v>
          </cell>
        </row>
        <row r="632">
          <cell r="A632">
            <v>7315</v>
          </cell>
          <cell r="B632" t="str">
            <v>EVERAERDT Corneel</v>
          </cell>
          <cell r="C632" t="str">
            <v>WOH</v>
          </cell>
          <cell r="E632">
            <v>160</v>
          </cell>
        </row>
        <row r="633">
          <cell r="A633">
            <v>8528</v>
          </cell>
          <cell r="B633" t="str">
            <v>VANACKER Jozef</v>
          </cell>
          <cell r="C633" t="str">
            <v>WOH</v>
          </cell>
          <cell r="E633">
            <v>90</v>
          </cell>
        </row>
        <row r="634">
          <cell r="A634">
            <v>8687</v>
          </cell>
          <cell r="B634" t="str">
            <v>DESWARTE Willy</v>
          </cell>
          <cell r="C634" t="str">
            <v>WOH</v>
          </cell>
          <cell r="E634">
            <v>55</v>
          </cell>
        </row>
        <row r="635">
          <cell r="A635">
            <v>8872</v>
          </cell>
          <cell r="B635" t="str">
            <v>BEIRNAERT Arthur</v>
          </cell>
          <cell r="C635" t="str">
            <v>WOH</v>
          </cell>
          <cell r="E635">
            <v>55</v>
          </cell>
        </row>
        <row r="636">
          <cell r="A636">
            <v>8873</v>
          </cell>
          <cell r="B636" t="str">
            <v>DEVOS Claude</v>
          </cell>
          <cell r="C636" t="str">
            <v>WOH</v>
          </cell>
          <cell r="E636">
            <v>70</v>
          </cell>
        </row>
        <row r="637">
          <cell r="A637">
            <v>8875</v>
          </cell>
          <cell r="B637" t="str">
            <v>DEBUSSCHERE Dries</v>
          </cell>
          <cell r="C637" t="str">
            <v>WOH</v>
          </cell>
          <cell r="E637">
            <v>30</v>
          </cell>
        </row>
        <row r="638">
          <cell r="A638">
            <v>9074</v>
          </cell>
          <cell r="B638" t="str">
            <v>VANBIERVLIET Geert</v>
          </cell>
          <cell r="C638" t="str">
            <v>WOH</v>
          </cell>
          <cell r="E638">
            <v>70</v>
          </cell>
        </row>
        <row r="639">
          <cell r="A639">
            <v>9270</v>
          </cell>
          <cell r="B639" t="str">
            <v>DESWARTE Franky</v>
          </cell>
          <cell r="C639" t="str">
            <v>WOH</v>
          </cell>
          <cell r="E639">
            <v>90</v>
          </cell>
        </row>
        <row r="640">
          <cell r="A640">
            <v>9271</v>
          </cell>
          <cell r="B640" t="str">
            <v>VAN ACKER Frank</v>
          </cell>
          <cell r="C640" t="str">
            <v>WOH</v>
          </cell>
          <cell r="E640">
            <v>55</v>
          </cell>
        </row>
        <row r="641">
          <cell r="A641">
            <v>5183</v>
          </cell>
          <cell r="B641" t="str">
            <v>BOEDTS Freddy</v>
          </cell>
          <cell r="C641" t="str">
            <v>WOH</v>
          </cell>
          <cell r="E641">
            <v>55</v>
          </cell>
        </row>
        <row r="642">
          <cell r="A642">
            <v>7316</v>
          </cell>
          <cell r="B642" t="str">
            <v>RONDELE Freddy</v>
          </cell>
          <cell r="C642" t="str">
            <v>WOH</v>
          </cell>
          <cell r="E642">
            <v>90</v>
          </cell>
        </row>
        <row r="643">
          <cell r="A643">
            <v>5717</v>
          </cell>
          <cell r="B643" t="str">
            <v>ACX Dirk</v>
          </cell>
          <cell r="C643" t="str">
            <v>WOH</v>
          </cell>
          <cell r="E643">
            <v>210</v>
          </cell>
        </row>
        <row r="645">
          <cell r="A645">
            <v>4725</v>
          </cell>
          <cell r="B645" t="str">
            <v>VANONACKER Patrick</v>
          </cell>
          <cell r="C645" t="str">
            <v>KK</v>
          </cell>
          <cell r="E645">
            <v>70</v>
          </cell>
        </row>
        <row r="646">
          <cell r="A646">
            <v>4736</v>
          </cell>
          <cell r="B646" t="str">
            <v>VANCOILLIE Francky</v>
          </cell>
          <cell r="C646" t="str">
            <v>KK</v>
          </cell>
        </row>
        <row r="647">
          <cell r="A647">
            <v>4737</v>
          </cell>
          <cell r="B647" t="str">
            <v>VANGANSBEKE Luc</v>
          </cell>
          <cell r="C647" t="str">
            <v>KK</v>
          </cell>
        </row>
        <row r="648">
          <cell r="A648">
            <v>4798</v>
          </cell>
          <cell r="B648" t="str">
            <v>VERCOUILLIE Alexander</v>
          </cell>
          <cell r="C648" t="str">
            <v>KK</v>
          </cell>
        </row>
        <row r="649">
          <cell r="A649">
            <v>8089</v>
          </cell>
          <cell r="B649" t="str">
            <v>VERGHEYNST Albert</v>
          </cell>
          <cell r="C649" t="str">
            <v>KK</v>
          </cell>
        </row>
        <row r="650">
          <cell r="A650">
            <v>4799</v>
          </cell>
          <cell r="B650" t="str">
            <v>VERCOUILLIE José</v>
          </cell>
          <cell r="C650" t="str">
            <v>KK</v>
          </cell>
          <cell r="E650">
            <v>120</v>
          </cell>
        </row>
        <row r="651">
          <cell r="A651">
            <v>5223</v>
          </cell>
          <cell r="B651" t="str">
            <v>DESCHEPPER Carl</v>
          </cell>
          <cell r="C651" t="str">
            <v>KK</v>
          </cell>
        </row>
        <row r="652">
          <cell r="A652">
            <v>6730</v>
          </cell>
          <cell r="B652" t="str">
            <v>DENOULET Johan</v>
          </cell>
          <cell r="C652" t="str">
            <v>KK</v>
          </cell>
          <cell r="E652">
            <v>160</v>
          </cell>
        </row>
        <row r="653">
          <cell r="A653">
            <v>7540</v>
          </cell>
          <cell r="B653" t="str">
            <v>VANDAELE Eric</v>
          </cell>
          <cell r="C653" t="str">
            <v>KK</v>
          </cell>
        </row>
        <row r="654">
          <cell r="A654">
            <v>8425</v>
          </cell>
          <cell r="B654" t="str">
            <v>MILLET Michel</v>
          </cell>
          <cell r="C654" t="str">
            <v>KK</v>
          </cell>
        </row>
        <row r="655">
          <cell r="A655">
            <v>8480</v>
          </cell>
          <cell r="B655" t="str">
            <v>VANGANSBEKE Gerard</v>
          </cell>
          <cell r="C655" t="str">
            <v>KK</v>
          </cell>
        </row>
        <row r="656">
          <cell r="A656">
            <v>8714</v>
          </cell>
          <cell r="B656" t="str">
            <v>LOOSVELDT Frank</v>
          </cell>
          <cell r="C656" t="str">
            <v>KK</v>
          </cell>
        </row>
        <row r="657">
          <cell r="A657">
            <v>7458</v>
          </cell>
          <cell r="B657" t="str">
            <v>DUMON Eddy</v>
          </cell>
          <cell r="C657" t="str">
            <v>KK</v>
          </cell>
          <cell r="E657">
            <v>90</v>
          </cell>
        </row>
        <row r="658">
          <cell r="A658">
            <v>9078</v>
          </cell>
          <cell r="B658" t="str">
            <v>BEKAERT Bernhard</v>
          </cell>
          <cell r="C658" t="str">
            <v>KK</v>
          </cell>
          <cell r="E658">
            <v>210</v>
          </cell>
        </row>
        <row r="659">
          <cell r="A659">
            <v>4680</v>
          </cell>
          <cell r="B659" t="str">
            <v>RAVESTYN Martin</v>
          </cell>
          <cell r="C659" t="str">
            <v>KK</v>
          </cell>
        </row>
        <row r="660">
          <cell r="A660">
            <v>6727</v>
          </cell>
          <cell r="B660" t="str">
            <v>DE RYNCK Ivan</v>
          </cell>
          <cell r="C660" t="str">
            <v>KK</v>
          </cell>
        </row>
        <row r="661">
          <cell r="A661">
            <v>4703</v>
          </cell>
          <cell r="B661" t="str">
            <v>BEGHIN Frédéric</v>
          </cell>
          <cell r="C661" t="str">
            <v>KK</v>
          </cell>
        </row>
        <row r="662">
          <cell r="A662">
            <v>8159</v>
          </cell>
          <cell r="B662" t="str">
            <v>MONSOREZ Michel</v>
          </cell>
          <cell r="C662" t="str">
            <v>KK</v>
          </cell>
        </row>
        <row r="663">
          <cell r="A663">
            <v>4730</v>
          </cell>
          <cell r="B663" t="str">
            <v>LAGAGE Roger</v>
          </cell>
          <cell r="C663" t="str">
            <v>KK</v>
          </cell>
        </row>
        <row r="664">
          <cell r="A664">
            <v>2568</v>
          </cell>
          <cell r="B664" t="str">
            <v>CORNELISSEN Jacky</v>
          </cell>
          <cell r="C664" t="str">
            <v>KK</v>
          </cell>
          <cell r="E664">
            <v>160</v>
          </cell>
        </row>
        <row r="665">
          <cell r="A665">
            <v>1054</v>
          </cell>
          <cell r="B665" t="str">
            <v>DEMOS Georges</v>
          </cell>
          <cell r="C665" t="str">
            <v>KK</v>
          </cell>
        </row>
        <row r="666">
          <cell r="A666">
            <v>4708</v>
          </cell>
          <cell r="B666" t="str">
            <v>DENNEULIN Frédéric</v>
          </cell>
          <cell r="C666" t="str">
            <v>KK</v>
          </cell>
        </row>
        <row r="667">
          <cell r="A667">
            <v>8324</v>
          </cell>
          <cell r="B667" t="str">
            <v>VANNUXEM Jérôme</v>
          </cell>
          <cell r="C667" t="str">
            <v>KK</v>
          </cell>
        </row>
        <row r="668">
          <cell r="A668">
            <v>7129</v>
          </cell>
          <cell r="B668" t="str">
            <v>ROELANTS Frédéric</v>
          </cell>
          <cell r="C668" t="str">
            <v>KK</v>
          </cell>
        </row>
        <row r="669">
          <cell r="A669">
            <v>5809</v>
          </cell>
          <cell r="B669" t="str">
            <v>BITALIS Richard</v>
          </cell>
          <cell r="C669" t="str">
            <v>KK</v>
          </cell>
        </row>
        <row r="670">
          <cell r="A670">
            <v>7457</v>
          </cell>
          <cell r="B670" t="str">
            <v>COECK Bjorn</v>
          </cell>
          <cell r="C670" t="str">
            <v>KK</v>
          </cell>
        </row>
        <row r="671">
          <cell r="A671">
            <v>7913</v>
          </cell>
          <cell r="B671" t="str">
            <v>STOPIN Gilles</v>
          </cell>
          <cell r="C671" t="str">
            <v>KK</v>
          </cell>
        </row>
        <row r="672">
          <cell r="A672">
            <v>1150</v>
          </cell>
          <cell r="B672" t="str">
            <v>BRANTS Ronny</v>
          </cell>
          <cell r="C672" t="str">
            <v>KK</v>
          </cell>
        </row>
        <row r="673">
          <cell r="A673">
            <v>1053</v>
          </cell>
          <cell r="B673" t="str">
            <v>DESPREZ Jean-Pierre</v>
          </cell>
          <cell r="C673" t="str">
            <v>KK</v>
          </cell>
        </row>
        <row r="674">
          <cell r="A674">
            <v>1059</v>
          </cell>
          <cell r="B674" t="str">
            <v>CARDON Eddy</v>
          </cell>
          <cell r="C674" t="str">
            <v>KK</v>
          </cell>
          <cell r="E674">
            <v>210</v>
          </cell>
        </row>
        <row r="675">
          <cell r="A675">
            <v>3508</v>
          </cell>
          <cell r="B675" t="str">
            <v>BUYLE Stany</v>
          </cell>
          <cell r="C675" t="str">
            <v>KK</v>
          </cell>
        </row>
        <row r="676">
          <cell r="A676">
            <v>9530</v>
          </cell>
          <cell r="B676" t="str">
            <v>DESMET Alain</v>
          </cell>
          <cell r="C676" t="str">
            <v>KK</v>
          </cell>
        </row>
        <row r="677">
          <cell r="A677">
            <v>8696</v>
          </cell>
          <cell r="B677" t="str">
            <v>DORARD Steve</v>
          </cell>
          <cell r="C677" t="str">
            <v>KK</v>
          </cell>
        </row>
        <row r="678">
          <cell r="A678">
            <v>4589</v>
          </cell>
          <cell r="B678" t="str">
            <v>GODEFROIDT Frédéric</v>
          </cell>
          <cell r="C678" t="str">
            <v>KK</v>
          </cell>
        </row>
        <row r="679">
          <cell r="A679">
            <v>9968</v>
          </cell>
          <cell r="B679" t="str">
            <v>BRUYERE Michel</v>
          </cell>
          <cell r="C679" t="str">
            <v>KK</v>
          </cell>
        </row>
        <row r="681">
          <cell r="A681">
            <v>4702</v>
          </cell>
          <cell r="B681" t="str">
            <v>BEGHIN Bernard</v>
          </cell>
          <cell r="C681" t="str">
            <v>RT</v>
          </cell>
          <cell r="E681">
            <v>70</v>
          </cell>
        </row>
        <row r="682">
          <cell r="A682">
            <v>4709</v>
          </cell>
          <cell r="B682" t="str">
            <v>DESBONNEZ Philippe</v>
          </cell>
          <cell r="C682" t="str">
            <v>RT</v>
          </cell>
          <cell r="E682">
            <v>40</v>
          </cell>
        </row>
        <row r="683">
          <cell r="A683">
            <v>4710</v>
          </cell>
          <cell r="B683" t="str">
            <v>EQUIPART Pierre</v>
          </cell>
          <cell r="C683" t="str">
            <v>RT</v>
          </cell>
        </row>
        <row r="684">
          <cell r="A684">
            <v>4715</v>
          </cell>
          <cell r="B684" t="str">
            <v>LAMPE Guy</v>
          </cell>
          <cell r="C684" t="str">
            <v>RT</v>
          </cell>
          <cell r="E684">
            <v>30</v>
          </cell>
        </row>
        <row r="685">
          <cell r="A685">
            <v>4740</v>
          </cell>
          <cell r="B685" t="str">
            <v>BEGHIN Julien</v>
          </cell>
          <cell r="C685" t="str">
            <v>RT</v>
          </cell>
          <cell r="E685">
            <v>160</v>
          </cell>
        </row>
        <row r="686">
          <cell r="A686">
            <v>6441</v>
          </cell>
          <cell r="B686" t="str">
            <v>BERRIER Jean-Pierre</v>
          </cell>
          <cell r="C686" t="str">
            <v>RT</v>
          </cell>
        </row>
        <row r="687">
          <cell r="A687">
            <v>9075</v>
          </cell>
          <cell r="B687" t="str">
            <v>FLORIN Marc</v>
          </cell>
          <cell r="C687" t="str">
            <v>RT</v>
          </cell>
        </row>
        <row r="688">
          <cell r="A688">
            <v>9076</v>
          </cell>
          <cell r="B688" t="str">
            <v>DELPANQUE Fabien</v>
          </cell>
          <cell r="C688" t="str">
            <v>RT</v>
          </cell>
        </row>
        <row r="689">
          <cell r="A689">
            <v>9272</v>
          </cell>
          <cell r="B689" t="str">
            <v>GUENEZ Christophe</v>
          </cell>
          <cell r="C689" t="str">
            <v>RT</v>
          </cell>
        </row>
        <row r="690">
          <cell r="A690">
            <v>9435</v>
          </cell>
          <cell r="B690" t="str">
            <v>VERCAMPST Rémy</v>
          </cell>
          <cell r="C690" t="str">
            <v>RT</v>
          </cell>
          <cell r="E690">
            <v>40</v>
          </cell>
        </row>
        <row r="691">
          <cell r="A691">
            <v>8694</v>
          </cell>
          <cell r="B691" t="str">
            <v>VANDEMAELE  Paul-André</v>
          </cell>
          <cell r="C691" t="str">
            <v>RT</v>
          </cell>
        </row>
        <row r="692">
          <cell r="A692">
            <v>7693</v>
          </cell>
          <cell r="B692" t="str">
            <v>FAREZ Luc</v>
          </cell>
          <cell r="C692" t="str">
            <v>RT</v>
          </cell>
          <cell r="E692">
            <v>30</v>
          </cell>
        </row>
        <row r="693">
          <cell r="A693">
            <v>9528</v>
          </cell>
          <cell r="B693" t="str">
            <v>DE SOUSA Joaquim</v>
          </cell>
          <cell r="C693" t="str">
            <v>RT</v>
          </cell>
        </row>
        <row r="694">
          <cell r="A694">
            <v>4714</v>
          </cell>
          <cell r="B694" t="str">
            <v>LAMOTE Francis</v>
          </cell>
          <cell r="C694" t="str">
            <v>RT</v>
          </cell>
          <cell r="E694">
            <v>55</v>
          </cell>
        </row>
        <row r="695">
          <cell r="A695">
            <v>9077</v>
          </cell>
          <cell r="B695" t="str">
            <v>COUCKE Gabriel</v>
          </cell>
          <cell r="C695" t="str">
            <v>RT</v>
          </cell>
          <cell r="E695">
            <v>90</v>
          </cell>
        </row>
        <row r="696">
          <cell r="A696">
            <v>7542</v>
          </cell>
          <cell r="B696" t="str">
            <v xml:space="preserve">DESTAILLEUR Patrick </v>
          </cell>
          <cell r="C696" t="str">
            <v>RT</v>
          </cell>
        </row>
        <row r="697">
          <cell r="A697">
            <v>9971</v>
          </cell>
          <cell r="B697" t="str">
            <v>DUEZ Bernard</v>
          </cell>
          <cell r="C697" t="str">
            <v>RT</v>
          </cell>
          <cell r="E697">
            <v>90</v>
          </cell>
        </row>
        <row r="699">
          <cell r="A699">
            <v>8735</v>
          </cell>
          <cell r="B699" t="str">
            <v>VAN DEN BUVERIE Eric</v>
          </cell>
          <cell r="C699" t="str">
            <v>VOLH</v>
          </cell>
          <cell r="E699">
            <v>120</v>
          </cell>
        </row>
        <row r="700">
          <cell r="A700">
            <v>9079</v>
          </cell>
          <cell r="B700" t="str">
            <v>HIMPE Jean</v>
          </cell>
          <cell r="C700" t="str">
            <v>VOLH</v>
          </cell>
          <cell r="E700">
            <v>210</v>
          </cell>
        </row>
        <row r="701">
          <cell r="A701">
            <v>9080</v>
          </cell>
          <cell r="B701" t="str">
            <v>VANKEISBILCK Alex</v>
          </cell>
          <cell r="C701" t="str">
            <v>VOLH</v>
          </cell>
          <cell r="E701">
            <v>55</v>
          </cell>
        </row>
        <row r="702">
          <cell r="A702">
            <v>9439</v>
          </cell>
          <cell r="B702" t="str">
            <v>VANDENBERGHE Rudy</v>
          </cell>
          <cell r="C702" t="str">
            <v>VOLH</v>
          </cell>
          <cell r="E702">
            <v>90</v>
          </cell>
        </row>
        <row r="703">
          <cell r="A703">
            <v>9502</v>
          </cell>
          <cell r="B703" t="str">
            <v xml:space="preserve">Himpe Jeremy  </v>
          </cell>
          <cell r="C703" t="str">
            <v>VOLH</v>
          </cell>
          <cell r="E703">
            <v>40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uitslag"/>
      <sheetName val="kaldf"/>
      <sheetName val="Blad2"/>
      <sheetName val="databank"/>
      <sheetName val="dataweb"/>
      <sheetName val="LEDEN"/>
    </sheetNames>
    <sheetDataSet>
      <sheetData sheetId="0"/>
      <sheetData sheetId="1"/>
      <sheetData sheetId="2"/>
      <sheetData sheetId="3">
        <row r="1">
          <cell r="I1" t="str">
            <v>GEM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58"/>
  <sheetViews>
    <sheetView tabSelected="1" workbookViewId="0">
      <selection activeCell="AW250" sqref="AW250"/>
    </sheetView>
  </sheetViews>
  <sheetFormatPr defaultRowHeight="12.75" x14ac:dyDescent="0.2"/>
  <cols>
    <col min="1" max="2" width="2.7109375" customWidth="1"/>
    <col min="3" max="3" width="0.7109375" customWidth="1"/>
    <col min="4" max="5" width="2" customWidth="1"/>
    <col min="6" max="6" width="1.28515625" customWidth="1"/>
    <col min="7" max="7" width="2.7109375" customWidth="1"/>
    <col min="8" max="9" width="1.7109375" customWidth="1"/>
    <col min="10" max="10" width="4" customWidth="1"/>
    <col min="11" max="11" width="0.7109375" customWidth="1"/>
    <col min="12" max="12" width="2.7109375" customWidth="1"/>
    <col min="13" max="13" width="1.85546875" customWidth="1"/>
    <col min="14" max="14" width="0.85546875" customWidth="1"/>
    <col min="15" max="15" width="3.140625" hidden="1" customWidth="1"/>
    <col min="16" max="16" width="3.28515625" hidden="1" customWidth="1"/>
    <col min="17" max="17" width="2.85546875" customWidth="1"/>
    <col min="18" max="18" width="2.7109375" customWidth="1"/>
    <col min="19" max="19" width="0.85546875" customWidth="1"/>
    <col min="20" max="20" width="3" customWidth="1"/>
    <col min="21" max="21" width="2.7109375" customWidth="1"/>
    <col min="22" max="22" width="0.5703125" customWidth="1"/>
    <col min="23" max="23" width="2.85546875" customWidth="1"/>
    <col min="24" max="24" width="2.7109375" customWidth="1"/>
    <col min="25" max="25" width="0.85546875" customWidth="1"/>
    <col min="26" max="26" width="3.28515625" customWidth="1"/>
    <col min="27" max="27" width="2.7109375" customWidth="1"/>
    <col min="28" max="28" width="0.85546875" customWidth="1"/>
    <col min="29" max="30" width="2.7109375" customWidth="1"/>
    <col min="31" max="31" width="0.5703125" customWidth="1"/>
    <col min="32" max="32" width="2.85546875" customWidth="1"/>
    <col min="33" max="33" width="2.7109375" customWidth="1"/>
    <col min="34" max="34" width="0.5703125" customWidth="1"/>
    <col min="35" max="36" width="2.7109375" customWidth="1"/>
    <col min="37" max="37" width="0.5703125" customWidth="1"/>
    <col min="38" max="38" width="3" customWidth="1"/>
    <col min="39" max="39" width="2.42578125" customWidth="1"/>
    <col min="40" max="40" width="0.85546875" customWidth="1"/>
    <col min="41" max="42" width="2.5703125" customWidth="1"/>
    <col min="43" max="43" width="0.85546875" customWidth="1"/>
    <col min="44" max="46" width="2.42578125" customWidth="1"/>
    <col min="47" max="48" width="2.7109375" customWidth="1"/>
    <col min="49" max="49" width="3" customWidth="1"/>
    <col min="50" max="50" width="2.7109375" customWidth="1"/>
    <col min="51" max="51" width="2.7109375" hidden="1" customWidth="1"/>
    <col min="52" max="52" width="4.5703125" hidden="1" customWidth="1"/>
    <col min="53" max="53" width="5.42578125" hidden="1" customWidth="1"/>
    <col min="54" max="54" width="2.7109375" hidden="1" customWidth="1"/>
    <col min="55" max="88" width="2.7109375" customWidth="1"/>
  </cols>
  <sheetData>
    <row r="1" spans="1:53" ht="24.75" x14ac:dyDescent="0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3" ht="2.25" customHeight="1" x14ac:dyDescent="0.2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6"/>
    </row>
    <row r="3" spans="1:53" ht="20.25" customHeight="1" x14ac:dyDescent="0.5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9"/>
    </row>
    <row r="4" spans="1:53" ht="18.75" customHeight="1" x14ac:dyDescent="0.4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2"/>
    </row>
    <row r="5" spans="1:53" ht="3" customHeight="1" x14ac:dyDescent="0.2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6"/>
    </row>
    <row r="6" spans="1:53" ht="15" x14ac:dyDescent="0.25">
      <c r="A6" s="13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5"/>
    </row>
    <row r="7" spans="1:53" x14ac:dyDescent="0.2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8" t="s">
        <v>4</v>
      </c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9"/>
    </row>
    <row r="9" spans="1:53" ht="15" hidden="1" x14ac:dyDescent="0.25">
      <c r="A9" s="20" t="s">
        <v>5</v>
      </c>
      <c r="B9" s="20"/>
      <c r="C9" s="21"/>
      <c r="D9" s="21"/>
      <c r="E9" s="21"/>
      <c r="F9" s="17"/>
      <c r="G9" s="17"/>
      <c r="H9" s="17"/>
      <c r="I9" s="17"/>
      <c r="J9" s="17"/>
      <c r="K9" s="17"/>
      <c r="L9" s="17"/>
      <c r="M9" s="17"/>
    </row>
    <row r="10" spans="1:53" ht="6.75" hidden="1" customHeight="1" x14ac:dyDescent="0.2"/>
    <row r="11" spans="1:53" hidden="1" x14ac:dyDescent="0.2">
      <c r="A11" s="22"/>
      <c r="B11" s="23"/>
      <c r="D11" s="24" t="e">
        <f>VLOOKUP(A11,[1]leden!A$1:C$65536,2,FALSE)</f>
        <v>#N/A</v>
      </c>
      <c r="E11" s="25"/>
      <c r="F11" s="25"/>
      <c r="G11" s="25"/>
      <c r="H11" s="25"/>
      <c r="I11" s="25"/>
      <c r="J11" s="26"/>
      <c r="L11" s="27" t="e">
        <f>VLOOKUP(A11,[1]leden!A$1:C$65536,3,FALSE)</f>
        <v>#N/A</v>
      </c>
      <c r="M11" s="28"/>
      <c r="O11" s="29" t="e">
        <f>VLOOKUP(A11,[1]leden!A$1:F$65536,6,FALSE)</f>
        <v>#N/A</v>
      </c>
      <c r="P11" s="29" t="e">
        <f>VLOOKUP(B11,[1]leden!A$1:D$65536,4,FALSE)</f>
        <v>#N/A</v>
      </c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T11" s="30" t="e">
        <f>ROUNDDOWN(AZ11/BA11,3)</f>
        <v>#DIV/0!</v>
      </c>
      <c r="AU11" s="31"/>
      <c r="AW11" s="32" t="e">
        <f>IF(AT11&lt;1,"OG",IF(AND(AT11&gt;=1,AT11&lt;1.6),"MG",IF(AND(AT11&gt;=1.6,AT11&lt;2.2),"PR",IF(AND(AT11&gt;=2.2,AT11&lt;2.8),"DPR",IF(AND(AT11&gt;=2.8,AT11&lt;3.6),"DRPR")))))</f>
        <v>#DIV/0!</v>
      </c>
      <c r="AZ11">
        <f>SUM(Q11,T11,W11,Z11,AC11,AF11,AI11,AL11)</f>
        <v>0</v>
      </c>
      <c r="BA11">
        <f>SUM(R11,U11,X11,AA11,AD11,AG11,AJ11,AM11)</f>
        <v>0</v>
      </c>
    </row>
    <row r="12" spans="1:53" ht="6" hidden="1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</row>
    <row r="13" spans="1:53" hidden="1" x14ac:dyDescent="0.2">
      <c r="A13" s="22"/>
      <c r="B13" s="23"/>
      <c r="D13" s="24" t="e">
        <f>VLOOKUP(A13,[1]leden!A$1:C$65536,2,FALSE)</f>
        <v>#N/A</v>
      </c>
      <c r="E13" s="25"/>
      <c r="F13" s="25"/>
      <c r="G13" s="25"/>
      <c r="H13" s="25"/>
      <c r="I13" s="25"/>
      <c r="J13" s="26"/>
      <c r="L13" s="27" t="e">
        <f>VLOOKUP(A13,[1]leden!A$1:C$65536,3,FALSE)</f>
        <v>#N/A</v>
      </c>
      <c r="M13" s="28"/>
      <c r="O13" s="29" t="e">
        <f>VLOOKUP(A13,[1]leden!A$1:F$65536,6,FALSE)</f>
        <v>#N/A</v>
      </c>
      <c r="P13" s="29" t="e">
        <f>VLOOKUP(B13,[1]leden!A$1:D$65536,4,FALSE)</f>
        <v>#N/A</v>
      </c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T13" s="30" t="e">
        <f>ROUNDDOWN(AZ13/BA13,3)</f>
        <v>#DIV/0!</v>
      </c>
      <c r="AU13" s="31"/>
      <c r="AW13" s="32" t="e">
        <f>IF(AT13&lt;1,"OG",IF(AND(AT13&gt;=1,AT13&lt;1.6),"MG",IF(AND(AT13&gt;=1.6,AT13&lt;2.2),"PR",IF(AND(AT13&gt;=2.2,AT13&lt;2.8),"DPR",IF(AND(AT13&gt;=2.8,AT13&lt;3.6),"DRPR")))))</f>
        <v>#DIV/0!</v>
      </c>
      <c r="AZ13">
        <f>SUM(Q13,T13,W13,Z13,AC13,AF13,AI13,AL13)</f>
        <v>0</v>
      </c>
      <c r="BA13">
        <f>SUM(R13,U13,X13,AA13,AD13,AG13,AJ13,AM13)</f>
        <v>0</v>
      </c>
    </row>
    <row r="14" spans="1:53" ht="5.25" hidden="1" customHeight="1" x14ac:dyDescent="0.2"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W14" s="32"/>
    </row>
    <row r="15" spans="1:53" hidden="1" x14ac:dyDescent="0.2">
      <c r="A15" s="22"/>
      <c r="B15" s="23"/>
      <c r="D15" s="33" t="e">
        <f>VLOOKUP(A15,[1]leden!A$1:C$65536,2,FALSE)</f>
        <v>#N/A</v>
      </c>
      <c r="E15" s="34"/>
      <c r="F15" s="34"/>
      <c r="G15" s="34"/>
      <c r="H15" s="34"/>
      <c r="I15" s="34"/>
      <c r="J15" s="35"/>
      <c r="L15" s="27" t="e">
        <f>VLOOKUP(A15,[1]leden!A$1:C$65536,3,FALSE)</f>
        <v>#N/A</v>
      </c>
      <c r="M15" s="28"/>
      <c r="O15" s="29" t="e">
        <f>VLOOKUP(A15,[1]leden!A$1:F$65536,6,FALSE)</f>
        <v>#N/A</v>
      </c>
      <c r="P15" s="29" t="e">
        <f>VLOOKUP(B15,[1]leden!A$1:D$65536,4,FALSE)</f>
        <v>#N/A</v>
      </c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T15" s="30" t="e">
        <f>ROUNDDOWN(AZ15/BA15,3)</f>
        <v>#DIV/0!</v>
      </c>
      <c r="AU15" s="31"/>
      <c r="AW15" s="32" t="e">
        <f>IF(AT15&lt;1,"OG",IF(AND(AT15&gt;=1,AT15&lt;1.6),"MG",IF(AND(AT15&gt;=1.6,AT15&lt;2.2),"PR",IF(AND(AT15&gt;=2.2,AT15&lt;2.8),"DPR",IF(AND(AT15&gt;=2.8,AT15&lt;3.6),"DRPR")))))</f>
        <v>#DIV/0!</v>
      </c>
      <c r="AZ15">
        <f>SUM(Q15,T15,W15,Z15,AC15,AF15,AI15,AL15)</f>
        <v>0</v>
      </c>
      <c r="BA15">
        <f>SUM(R15,U15,X15,AA15,AD15,AG15,AJ15,AM15)</f>
        <v>0</v>
      </c>
    </row>
    <row r="16" spans="1:53" ht="4.5" hidden="1" customHeight="1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36"/>
      <c r="AX16" s="5"/>
      <c r="AY16" s="5"/>
      <c r="AZ16" s="5"/>
      <c r="BA16" s="5"/>
    </row>
    <row r="17" spans="1:53" hidden="1" x14ac:dyDescent="0.2">
      <c r="A17" s="22"/>
      <c r="B17" s="23"/>
      <c r="D17" s="24" t="e">
        <f>VLOOKUP(A17,[1]leden!A$1:C$65536,2,FALSE)</f>
        <v>#N/A</v>
      </c>
      <c r="E17" s="25"/>
      <c r="F17" s="25"/>
      <c r="G17" s="25"/>
      <c r="H17" s="25"/>
      <c r="I17" s="25"/>
      <c r="J17" s="26"/>
      <c r="L17" s="27" t="e">
        <f>VLOOKUP(A17,[1]leden!A$1:C$65536,3,FALSE)</f>
        <v>#N/A</v>
      </c>
      <c r="M17" s="28"/>
      <c r="O17" s="29" t="e">
        <f>VLOOKUP(A17,[1]leden!A$1:F$65536,6,FALSE)</f>
        <v>#N/A</v>
      </c>
      <c r="P17" s="29" t="e">
        <f>VLOOKUP(B18,[1]leden!A$1:D$65536,4,FALSE)</f>
        <v>#N/A</v>
      </c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T17" s="30" t="e">
        <f>ROUNDDOWN(AZ17/BA17,3)</f>
        <v>#DIV/0!</v>
      </c>
      <c r="AU17" s="31"/>
      <c r="AW17" s="32" t="e">
        <f>IF(AT17&lt;1.6,"OG",IF(AND(AT17&gt;=1.6,AT17&lt;2.2),"MG",IF(AND(AT17&gt;=2.2,AT17&lt;2.8),"PR",IF(AND(AT17&gt;=2.8,AT17&lt;2.6),"DPR",IF(AND(AT17&gt;=3.6,AT17&lt;4.8),"DRPR")))))</f>
        <v>#DIV/0!</v>
      </c>
      <c r="AZ17">
        <f>SUM(Q17,T17,W17,Z17,AC17,AF17,AI17,AL17)</f>
        <v>0</v>
      </c>
      <c r="BA17">
        <f>SUM(R17,U17,X17,AA17,AD17,AG17,AJ17,AM17)</f>
        <v>0</v>
      </c>
    </row>
    <row r="18" spans="1:53" ht="3.75" hidden="1" customHeight="1" x14ac:dyDescent="0.2"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W18" s="32"/>
    </row>
    <row r="19" spans="1:53" hidden="1" x14ac:dyDescent="0.2">
      <c r="A19" s="22"/>
      <c r="B19" s="23"/>
      <c r="D19" s="24" t="e">
        <f>VLOOKUP(A19,[1]leden!A$1:C$65536,2,FALSE)</f>
        <v>#N/A</v>
      </c>
      <c r="E19" s="25"/>
      <c r="F19" s="25"/>
      <c r="G19" s="25"/>
      <c r="H19" s="25"/>
      <c r="I19" s="25"/>
      <c r="J19" s="26"/>
      <c r="L19" s="27" t="e">
        <f>VLOOKUP(A19,[1]leden!A$1:C$65536,3,FALSE)</f>
        <v>#N/A</v>
      </c>
      <c r="M19" s="28"/>
      <c r="O19" s="29" t="e">
        <f>VLOOKUP(A19,[1]leden!A$1:F$65536,6,FALSE)</f>
        <v>#N/A</v>
      </c>
      <c r="P19" s="29" t="e">
        <f>VLOOKUP(B20,[1]leden!A$1:D$65536,4,FALSE)</f>
        <v>#N/A</v>
      </c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T19" s="30" t="e">
        <f>ROUNDDOWN(AZ19/BA19,3)</f>
        <v>#DIV/0!</v>
      </c>
      <c r="AU19" s="31"/>
      <c r="AW19" s="32" t="e">
        <f>IF(AT19&lt;1.6,"OG",IF(AND(AT19&gt;=1.6,AT19&lt;2.2),"MG",IF(AND(AT19&gt;=2.2,AT19&lt;2.8),"PR",IF(AND(AT19&gt;=2.8,AT19&lt;2.6),"DPR",IF(AND(AT19&gt;=3.6,AT19&lt;4.8),"DRPR")))))</f>
        <v>#DIV/0!</v>
      </c>
      <c r="AZ19">
        <f>SUM(Q19,T19,W19,Z19,AC19,AF19,AI19,AL19)</f>
        <v>0</v>
      </c>
      <c r="BA19">
        <f>SUM(R19,U19,X19,AA19,AD19,AG19,AJ19,AM19)</f>
        <v>0</v>
      </c>
    </row>
    <row r="20" spans="1:53" ht="3.75" hidden="1" customHeight="1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36"/>
      <c r="AX20" s="5"/>
      <c r="AY20" s="5"/>
      <c r="AZ20" s="5"/>
      <c r="BA20" s="5"/>
    </row>
    <row r="21" spans="1:53" hidden="1" x14ac:dyDescent="0.2">
      <c r="A21" s="22"/>
      <c r="B21" s="23"/>
      <c r="D21" s="24" t="e">
        <f>VLOOKUP(A21,[1]leden!A$1:C$65536,2,FALSE)</f>
        <v>#N/A</v>
      </c>
      <c r="E21" s="25"/>
      <c r="F21" s="25"/>
      <c r="G21" s="25"/>
      <c r="H21" s="25"/>
      <c r="I21" s="25"/>
      <c r="J21" s="26"/>
      <c r="L21" s="27" t="e">
        <f>VLOOKUP(A21,[1]leden!A$1:C$65536,3,FALSE)</f>
        <v>#N/A</v>
      </c>
      <c r="M21" s="28"/>
      <c r="O21" s="29" t="e">
        <f>VLOOKUP(A21,[1]leden!A$1:F$65536,6,FALSE)</f>
        <v>#N/A</v>
      </c>
      <c r="P21" s="29" t="e">
        <f>VLOOKUP(B22,[1]leden!A$1:D$65536,4,FALSE)</f>
        <v>#N/A</v>
      </c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T21" s="30" t="e">
        <f>ROUNDDOWN(AZ21/BA21,3)</f>
        <v>#DIV/0!</v>
      </c>
      <c r="AU21" s="31"/>
      <c r="AW21" s="32" t="e">
        <f>IF(AT21&lt;1.6,"OG",IF(AND(AT21&gt;=1.6,AT21&lt;2.2),"MG",IF(AND(AT21&gt;=2.2,AT21&lt;2.8),"PR",IF(AND(AT21&gt;=2.8,AT21&lt;2.6),"DPR",IF(AND(AT21&gt;=3.6,AT21&lt;4.8),"DRPR")))))</f>
        <v>#DIV/0!</v>
      </c>
      <c r="AZ21">
        <f>SUM(Q21,T21,W21,Z21,AC21,AF21,AI21,AL21)</f>
        <v>0</v>
      </c>
      <c r="BA21">
        <f>SUM(R21,U21,X21,AA21,AD21,AG21,AJ21,AM21)</f>
        <v>0</v>
      </c>
    </row>
    <row r="22" spans="1:53" ht="3" hidden="1" customHeight="1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36"/>
      <c r="AX22" s="5"/>
      <c r="AY22" s="5"/>
      <c r="AZ22" s="5"/>
      <c r="BA22" s="5"/>
    </row>
    <row r="23" spans="1:53" hidden="1" x14ac:dyDescent="0.2">
      <c r="A23" s="22"/>
      <c r="B23" s="23"/>
      <c r="D23" s="24" t="e">
        <f>VLOOKUP(A23,[1]leden!A$1:C$65536,2,FALSE)</f>
        <v>#N/A</v>
      </c>
      <c r="E23" s="25"/>
      <c r="F23" s="25"/>
      <c r="G23" s="25"/>
      <c r="H23" s="25"/>
      <c r="I23" s="25"/>
      <c r="J23" s="26"/>
      <c r="L23" s="27" t="e">
        <f>VLOOKUP(A23,[1]leden!A$1:C$65536,3,FALSE)</f>
        <v>#N/A</v>
      </c>
      <c r="M23" s="28"/>
      <c r="O23" s="29" t="e">
        <f>VLOOKUP(A23,[1]leden!A$1:F$65536,6,FALSE)</f>
        <v>#N/A</v>
      </c>
      <c r="P23" s="29" t="e">
        <f>VLOOKUP(B24,[1]leden!A$1:D$65536,4,FALSE)</f>
        <v>#N/A</v>
      </c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T23" s="30" t="e">
        <f>ROUNDDOWN(AZ23/BA23,3)</f>
        <v>#DIV/0!</v>
      </c>
      <c r="AU23" s="31"/>
      <c r="AW23" s="32" t="e">
        <f>IF(AT23&lt;1.6,"OG",IF(AND(AT23&gt;=1.6,AT23&lt;2.2),"MG",IF(AND(AT23&gt;=2.2,AT23&lt;2.8),"PR",IF(AND(AT23&gt;=2.8,AT23&lt;2.6),"DPR",IF(AND(AT23&gt;=3.6,AT23&lt;4.8),"DRPR")))))</f>
        <v>#DIV/0!</v>
      </c>
      <c r="AZ23">
        <f>SUM(Q23,T23,W23,Z23,AC23,AF23,AI23,AL23)</f>
        <v>0</v>
      </c>
      <c r="BA23">
        <f>SUM(R23,U23,X23,AA23,AD23,AG23,AJ23,AM23)</f>
        <v>0</v>
      </c>
    </row>
    <row r="24" spans="1:53" ht="3.75" hidden="1" customHeight="1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36"/>
      <c r="AX24" s="5"/>
      <c r="AY24" s="5"/>
      <c r="AZ24" s="5"/>
      <c r="BA24" s="5"/>
    </row>
    <row r="25" spans="1:53" hidden="1" x14ac:dyDescent="0.2">
      <c r="A25" s="22"/>
      <c r="B25" s="23"/>
      <c r="D25" s="24" t="e">
        <f>VLOOKUP(A25,[1]leden!A$1:C$65536,2,FALSE)</f>
        <v>#N/A</v>
      </c>
      <c r="E25" s="25"/>
      <c r="F25" s="25"/>
      <c r="G25" s="25"/>
      <c r="H25" s="25"/>
      <c r="I25" s="25"/>
      <c r="J25" s="26"/>
      <c r="L25" s="27" t="e">
        <f>VLOOKUP(A25,[1]leden!A$1:C$65536,3,FALSE)</f>
        <v>#N/A</v>
      </c>
      <c r="M25" s="28"/>
      <c r="O25" s="29" t="e">
        <f>VLOOKUP(A25,[1]leden!A$1:F$65536,6,FALSE)</f>
        <v>#N/A</v>
      </c>
      <c r="P25" s="29" t="e">
        <f>VLOOKUP(B25,[1]leden!A$1:D$65536,4,FALSE)</f>
        <v>#N/A</v>
      </c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T25" s="30" t="e">
        <f>ROUNDDOWN(AZ25/BA25,3)</f>
        <v>#DIV/0!</v>
      </c>
      <c r="AU25" s="31"/>
      <c r="AW25" s="32" t="e">
        <f>IF(AT25&lt;2.2,"OG",IF(AND(AT25&gt;=2.2,AT25&lt;2.8),"MG",IF(AND(AT25&gt;=2.8,AT25&lt;3.6),"PR",IF(AND(AT25&gt;=3.6,AT25&lt;4.8),"DPR",IF(AND(AT25&gt;=4.8,AT25&lt;6.4),"DRPR")))))</f>
        <v>#DIV/0!</v>
      </c>
      <c r="AZ25">
        <f>SUM(Q25,T25,W25,Z25,AC25,AF25,AI25,AL25)</f>
        <v>0</v>
      </c>
      <c r="BA25">
        <f>SUM(R25,U25,X25,AA25,AD25,AG25,AJ25,AM25)</f>
        <v>0</v>
      </c>
    </row>
    <row r="26" spans="1:53" ht="4.5" hidden="1" customHeight="1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36"/>
      <c r="AX26" s="5"/>
      <c r="AY26" s="5"/>
      <c r="AZ26" s="5"/>
      <c r="BA26" s="5"/>
    </row>
    <row r="27" spans="1:53" hidden="1" x14ac:dyDescent="0.2">
      <c r="A27" s="22"/>
      <c r="B27" s="23"/>
      <c r="D27" s="24" t="e">
        <f>VLOOKUP(A27,[1]leden!A$1:C$65536,2,FALSE)</f>
        <v>#N/A</v>
      </c>
      <c r="E27" s="25"/>
      <c r="F27" s="25"/>
      <c r="G27" s="25"/>
      <c r="H27" s="25"/>
      <c r="I27" s="25"/>
      <c r="J27" s="26"/>
      <c r="L27" s="27" t="e">
        <f>VLOOKUP(A27,[1]leden!A$1:C$65536,3,FALSE)</f>
        <v>#N/A</v>
      </c>
      <c r="M27" s="28"/>
      <c r="O27" s="29" t="e">
        <f>VLOOKUP(A27,[1]leden!A$1:F$65536,6,FALSE)</f>
        <v>#N/A</v>
      </c>
      <c r="P27" s="29" t="e">
        <f>VLOOKUP(B27,[1]leden!A$1:D$65536,4,FALSE)</f>
        <v>#N/A</v>
      </c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T27" s="30" t="e">
        <f>ROUNDDOWN(AZ27/BA27,3)</f>
        <v>#DIV/0!</v>
      </c>
      <c r="AU27" s="31"/>
      <c r="AW27" s="32" t="e">
        <f>IF(AT27&lt;2.2,"OG",IF(AND(AT27&gt;=2.2,AT27&lt;2.8),"MG",IF(AND(AT27&gt;=2.8,AT27&lt;3.6),"PR",IF(AND(AT27&gt;=3.6,AT27&lt;4.8),"DPR",IF(AND(AT27&gt;=4.8,AT27&lt;6.4),"DRPR")))))</f>
        <v>#DIV/0!</v>
      </c>
      <c r="AZ27">
        <f>SUM(Q27,T27,W27,Z27,AC27,AF27,AI27,AL27)</f>
        <v>0</v>
      </c>
      <c r="BA27">
        <f>SUM(R27,U27,X27,AA27,AD27,AG27,AJ27,AM27)</f>
        <v>0</v>
      </c>
    </row>
    <row r="28" spans="1:53" ht="3.75" hidden="1" customHeight="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36"/>
      <c r="AX28" s="5"/>
      <c r="AY28" s="5"/>
      <c r="AZ28" s="5"/>
      <c r="BA28" s="5"/>
    </row>
    <row r="29" spans="1:53" hidden="1" x14ac:dyDescent="0.2">
      <c r="A29" s="22"/>
      <c r="B29" s="23"/>
      <c r="D29" s="24" t="e">
        <f>VLOOKUP(A29,[1]leden!A$1:C$65536,2,FALSE)</f>
        <v>#N/A</v>
      </c>
      <c r="E29" s="25"/>
      <c r="F29" s="25"/>
      <c r="G29" s="25"/>
      <c r="H29" s="25"/>
      <c r="I29" s="25"/>
      <c r="J29" s="26"/>
      <c r="L29" s="27" t="e">
        <f>VLOOKUP(A29,[1]leden!A$1:C$65536,3,FALSE)</f>
        <v>#N/A</v>
      </c>
      <c r="M29" s="28"/>
      <c r="O29" s="29" t="e">
        <f>VLOOKUP(A29,[1]leden!A$1:F$65536,6,FALSE)</f>
        <v>#N/A</v>
      </c>
      <c r="P29" s="29" t="e">
        <f>VLOOKUP(B29,[1]leden!A$1:D$65536,4,FALSE)</f>
        <v>#N/A</v>
      </c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T29" s="30" t="e">
        <f>ROUNDDOWN(AZ29/BA29,3)</f>
        <v>#DIV/0!</v>
      </c>
      <c r="AU29" s="31"/>
      <c r="AW29" s="32" t="e">
        <f>IF(AT29&lt;2.8,"OG",IF(AND(AT29&gt;=2.8,AT29&lt;3.6),"MG",IF(AND(AT29&gt;=3.6,AT29&lt;4.8),"PR",IF(AND(AT29&gt;=4.8,AT29&lt;6.4),"DPR",IF(AND(AT29&gt;=6.4,AT29&lt;10.7),"DRPR")))))</f>
        <v>#DIV/0!</v>
      </c>
      <c r="AZ29">
        <f>SUM(Q29,T29,W29,Z29,AC29,AF29,AI29,AL29)</f>
        <v>0</v>
      </c>
      <c r="BA29">
        <f>SUM(R29,U29,X29,AA29,AD29,AG29,AJ29,AM29)</f>
        <v>0</v>
      </c>
    </row>
    <row r="30" spans="1:53" ht="3" hidden="1" customHeight="1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36"/>
      <c r="AX30" s="5"/>
      <c r="AY30" s="5"/>
      <c r="AZ30" s="5"/>
      <c r="BA30" s="5"/>
    </row>
    <row r="31" spans="1:53" hidden="1" x14ac:dyDescent="0.2">
      <c r="A31" s="22"/>
      <c r="B31" s="23"/>
      <c r="D31" s="24" t="e">
        <f>VLOOKUP(A31,[1]leden!A$1:C$65536,2,FALSE)</f>
        <v>#N/A</v>
      </c>
      <c r="E31" s="25"/>
      <c r="F31" s="25"/>
      <c r="G31" s="25"/>
      <c r="H31" s="25"/>
      <c r="I31" s="25"/>
      <c r="J31" s="26"/>
      <c r="L31" s="27" t="e">
        <f>VLOOKUP(A31,[1]leden!A$1:C$65536,3,FALSE)</f>
        <v>#N/A</v>
      </c>
      <c r="M31" s="28"/>
      <c r="O31" s="29" t="e">
        <f>VLOOKUP(A31,[1]leden!A$1:F$65536,6,FALSE)</f>
        <v>#N/A</v>
      </c>
      <c r="P31" s="29" t="e">
        <f>VLOOKUP(B31,[1]leden!A$1:D$65536,4,FALSE)</f>
        <v>#N/A</v>
      </c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T31" s="30" t="e">
        <f>ROUNDDOWN(AZ31/BA31,3)</f>
        <v>#DIV/0!</v>
      </c>
      <c r="AU31" s="31"/>
      <c r="AW31" s="32" t="e">
        <f>IF(AT31&lt;3.6,"OG",IF(AND(AT31&gt;=3.6,AT31&lt;4.8),"MG",IF(AND(AT31&gt;=4.8,AT31&lt;6.4),"PR",IF(AND(AT31&gt;=6.4,AT31&lt;10.7),"DPR",IF(AND(AT31&gt;=10.7,AT31&lt;20),"DRPR")))))</f>
        <v>#DIV/0!</v>
      </c>
      <c r="AZ31">
        <f>SUM(Q31,T31,W31,Z31,AC31,AF31,AI31,AL31)</f>
        <v>0</v>
      </c>
      <c r="BA31">
        <f>SUM(R31,U31,X31,AA31,AD31,AG31,AJ31,AM31)</f>
        <v>0</v>
      </c>
    </row>
    <row r="32" spans="1:53" ht="3.75" hidden="1" customHeight="1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36"/>
      <c r="AX32" s="5"/>
      <c r="AY32" s="5"/>
      <c r="AZ32" s="5"/>
      <c r="BA32" s="5"/>
    </row>
    <row r="33" spans="1:53" hidden="1" x14ac:dyDescent="0.2">
      <c r="A33" s="22"/>
      <c r="B33" s="23"/>
      <c r="D33" s="24" t="e">
        <f>VLOOKUP(A33,[1]leden!A$1:C$65536,2,FALSE)</f>
        <v>#N/A</v>
      </c>
      <c r="E33" s="25"/>
      <c r="F33" s="25"/>
      <c r="G33" s="25"/>
      <c r="H33" s="25"/>
      <c r="I33" s="25"/>
      <c r="J33" s="26"/>
      <c r="L33" s="27" t="e">
        <f>VLOOKUP(A33,[1]leden!A$1:C$65536,3,FALSE)</f>
        <v>#N/A</v>
      </c>
      <c r="M33" s="28"/>
      <c r="O33" s="29" t="e">
        <f>VLOOKUP(A33,[1]leden!A$1:F$65536,6,FALSE)</f>
        <v>#N/A</v>
      </c>
      <c r="P33" s="29" t="e">
        <f>VLOOKUP(B34,[1]leden!A$1:D$65536,4,FALSE)</f>
        <v>#N/A</v>
      </c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T33" s="30" t="e">
        <f>ROUNDDOWN(AZ33/BA33,3)</f>
        <v>#DIV/0!</v>
      </c>
      <c r="AU33" s="31"/>
      <c r="AW33" s="32" t="e">
        <f>IF(AT33&lt;4.8,"OG",IF(AND(AT33&gt;=4.8,AT33&lt;6.4),"MG",IF(AND(AT33&gt;=6.4,AT33&lt;10.7),"PR",IF(AND(AT33&gt;=10.7,AT33&lt;20),DPR,IF(AT33&lt;=20,DRPR,"")))))</f>
        <v>#DIV/0!</v>
      </c>
      <c r="AZ33">
        <f>SUM(Q33,T33,W33,Z33,AC33,AF33,AI33,AL33)</f>
        <v>0</v>
      </c>
      <c r="BA33">
        <f>SUM(R33,U33,X33,AA33,AD33,AG33,AJ33,AM33)</f>
        <v>0</v>
      </c>
    </row>
    <row r="34" spans="1:53" ht="6.75" hidden="1" customHeight="1" x14ac:dyDescent="0.25">
      <c r="A34" s="37"/>
      <c r="B34" s="37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36"/>
      <c r="AX34" s="5"/>
      <c r="AY34" s="5"/>
      <c r="AZ34" s="5"/>
      <c r="BA34" s="5"/>
    </row>
    <row r="35" spans="1:53" hidden="1" x14ac:dyDescent="0.2">
      <c r="A35" s="22"/>
      <c r="B35" s="23"/>
      <c r="D35" s="24" t="e">
        <f>VLOOKUP(A35,[1]leden!A$1:C$65536,2,FALSE)</f>
        <v>#N/A</v>
      </c>
      <c r="E35" s="25"/>
      <c r="F35" s="25"/>
      <c r="G35" s="25"/>
      <c r="H35" s="25"/>
      <c r="I35" s="25"/>
      <c r="J35" s="26"/>
      <c r="L35" s="27" t="e">
        <f>VLOOKUP(A35,[1]leden!A$1:C$65536,3,FALSE)</f>
        <v>#N/A</v>
      </c>
      <c r="M35" s="28"/>
      <c r="O35" s="29" t="e">
        <f>VLOOKUP(A35,[1]leden!A$1:F$65536,6,FALSE)</f>
        <v>#N/A</v>
      </c>
      <c r="P35" s="29" t="e">
        <f>VLOOKUP(B36,[1]leden!A$1:D$65536,4,FALSE)</f>
        <v>#N/A</v>
      </c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T35" s="30" t="e">
        <f>ROUNDDOWN(AZ35/BA35,3)</f>
        <v>#DIV/0!</v>
      </c>
      <c r="AU35" s="31"/>
      <c r="AW35" s="32" t="e">
        <f>IF(AT35&lt;6.4,"OG",IF(AND(AT35&gt;=6.4,AT35&lt;10.7),"MG",IF(AND(AT35&gt;=10.7,AT35&lt;20),"PR",IF(AT35&gt;=20,"DPR"))))</f>
        <v>#DIV/0!</v>
      </c>
      <c r="AZ35">
        <f>SUM(Q35,T35,W35,Z35,AC35,AF35,AI35,AL35)</f>
        <v>0</v>
      </c>
      <c r="BA35">
        <f>SUM(R35,U35,X35,AA35,AD35,AG35,AJ35,AM35)</f>
        <v>0</v>
      </c>
    </row>
    <row r="36" spans="1:53" ht="4.5" hidden="1" customHeight="1" x14ac:dyDescent="0.2">
      <c r="A36" s="38"/>
      <c r="B36" s="38"/>
      <c r="C36" s="5"/>
      <c r="D36" s="39"/>
      <c r="E36" s="39"/>
      <c r="F36" s="39"/>
      <c r="G36" s="39"/>
      <c r="H36" s="39"/>
      <c r="I36" s="39"/>
      <c r="J36" s="39"/>
      <c r="K36" s="5"/>
      <c r="L36" s="40"/>
      <c r="M36" s="40"/>
      <c r="N36" s="5"/>
      <c r="O36" s="41"/>
      <c r="P36" s="41"/>
      <c r="Q36" s="42"/>
      <c r="R36" s="42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43"/>
      <c r="AU36" s="43"/>
      <c r="AV36" s="5"/>
      <c r="AW36" s="36"/>
      <c r="AX36" s="5"/>
      <c r="AY36" s="5"/>
      <c r="AZ36" s="5"/>
      <c r="BA36" s="5"/>
    </row>
    <row r="37" spans="1:53" hidden="1" x14ac:dyDescent="0.2">
      <c r="A37" s="22"/>
      <c r="B37" s="23"/>
      <c r="D37" s="24" t="e">
        <f>VLOOKUP(A37,[1]leden!A$1:C$65536,2,FALSE)</f>
        <v>#N/A</v>
      </c>
      <c r="E37" s="25"/>
      <c r="F37" s="25"/>
      <c r="G37" s="25"/>
      <c r="H37" s="25"/>
      <c r="I37" s="25"/>
      <c r="J37" s="26"/>
      <c r="L37" s="27" t="e">
        <f>VLOOKUP(A37,[1]leden!A$1:C$65536,3,FALSE)</f>
        <v>#N/A</v>
      </c>
      <c r="M37" s="28"/>
      <c r="O37" s="29" t="e">
        <f>VLOOKUP(A37,[1]leden!A$1:F$65536,6,FALSE)</f>
        <v>#N/A</v>
      </c>
      <c r="P37" s="29" t="e">
        <f>VLOOKUP(B38,[1]leden!A$1:D$65536,4,FALSE)</f>
        <v>#N/A</v>
      </c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T37" s="30" t="e">
        <f>ROUNDDOWN(AZ37/BA37,3)</f>
        <v>#DIV/0!</v>
      </c>
      <c r="AU37" s="31"/>
      <c r="AW37" s="32" t="e">
        <f>IF(AT37&lt;6.4,"OG",IF(AND(AT37&gt;=6.4,AT37&lt;10.7),"MG",IF(AND(AT37&gt;=10.7,AT37&lt;20),"PR",IF(AT37&gt;=20,"DPR"))))</f>
        <v>#DIV/0!</v>
      </c>
      <c r="AZ37">
        <f>SUM(Q37,T37,W37,Z37,AC37,AF37,AI37,AL37)</f>
        <v>0</v>
      </c>
      <c r="BA37">
        <f>SUM(R37,U37,X37,AA37,AD37,AG37,AJ37,AM37)</f>
        <v>0</v>
      </c>
    </row>
    <row r="38" spans="1:53" ht="3" hidden="1" customHeight="1" x14ac:dyDescent="0.2"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W38" s="32"/>
    </row>
    <row r="39" spans="1:53" hidden="1" x14ac:dyDescent="0.2">
      <c r="A39" s="22"/>
      <c r="B39" s="23"/>
      <c r="D39" s="24" t="e">
        <f>VLOOKUP(A39,[1]leden!A$1:C$65536,2,FALSE)</f>
        <v>#N/A</v>
      </c>
      <c r="E39" s="25"/>
      <c r="F39" s="25"/>
      <c r="G39" s="25"/>
      <c r="H39" s="25"/>
      <c r="I39" s="25"/>
      <c r="J39" s="26"/>
      <c r="L39" s="27" t="e">
        <f>VLOOKUP(A39,[1]leden!A$1:C$65536,3,FALSE)</f>
        <v>#N/A</v>
      </c>
      <c r="M39" s="28"/>
      <c r="O39" s="29" t="e">
        <f>VLOOKUP(A39,[1]leden!A$1:F$65536,6,FALSE)</f>
        <v>#N/A</v>
      </c>
      <c r="P39" s="29" t="e">
        <f>VLOOKUP(B40,[1]leden!A$1:D$65536,4,FALSE)</f>
        <v>#N/A</v>
      </c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T39" s="30" t="e">
        <f>ROUNDDOWN(AZ39/BA39,3)</f>
        <v>#DIV/0!</v>
      </c>
      <c r="AU39" s="31"/>
      <c r="AW39" s="32" t="e">
        <f>IF(AT39&lt;6.4,"OG",IF(AND(AT39&gt;=6.4,AT39&lt;10.7),"MG",IF(AND(AT39&gt;=10.7,AT39&lt;20),"PR",IF(AT39&gt;=20,"DPR"))))</f>
        <v>#DIV/0!</v>
      </c>
      <c r="AZ39">
        <f>SUM(Q39,T39,W39,Z39,AC39,AF39,AI39,AL39)</f>
        <v>0</v>
      </c>
      <c r="BA39">
        <f>SUM(R39,U39,X39,AA39,AD39,AG39,AJ39,AM39)</f>
        <v>0</v>
      </c>
    </row>
    <row r="40" spans="1:53" ht="3.75" hidden="1" customHeight="1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36"/>
      <c r="AX40" s="5"/>
      <c r="AY40" s="5"/>
      <c r="AZ40" s="5"/>
      <c r="BA40" s="5"/>
    </row>
    <row r="41" spans="1:53" hidden="1" x14ac:dyDescent="0.2">
      <c r="A41" s="22"/>
      <c r="B41" s="23"/>
      <c r="D41" s="24" t="e">
        <f>VLOOKUP(A41,[1]leden!A$1:C$65536,2,FALSE)</f>
        <v>#N/A</v>
      </c>
      <c r="E41" s="25"/>
      <c r="F41" s="25"/>
      <c r="G41" s="25"/>
      <c r="H41" s="25"/>
      <c r="I41" s="25"/>
      <c r="J41" s="26"/>
      <c r="L41" s="27" t="e">
        <f>VLOOKUP(A41,[1]leden!A$1:C$65536,3,FALSE)</f>
        <v>#N/A</v>
      </c>
      <c r="M41" s="28"/>
      <c r="O41" s="29" t="e">
        <f>VLOOKUP(A41,[1]leden!A$1:F$65536,6,FALSE)</f>
        <v>#N/A</v>
      </c>
      <c r="P41" s="29" t="e">
        <f>VLOOKUP(B42,[1]leden!A$1:D$65536,4,FALSE)</f>
        <v>#N/A</v>
      </c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T41" s="30" t="e">
        <f>ROUNDDOWN(AZ41/BA41,3)</f>
        <v>#DIV/0!</v>
      </c>
      <c r="AU41" s="31"/>
      <c r="AW41" s="32" t="e">
        <f>IF(AT41&lt;6.4,"OG",IF(AND(AT41&gt;=6.4,AT41&lt;10.7),"MG",IF(AND(AT41&gt;=10.7,AT41&lt;20),"PR",IF(AT41&gt;=20,"DPR"))))</f>
        <v>#DIV/0!</v>
      </c>
      <c r="AZ41">
        <f>SUM(Q41,T41,W41,Z41,AC41,AF41,AI41,AL41)</f>
        <v>0</v>
      </c>
      <c r="BA41">
        <f>SUM(R41,U41,X41,AA41,AD41,AG41,AJ41,AM41)</f>
        <v>0</v>
      </c>
    </row>
    <row r="42" spans="1:53" ht="3.75" hidden="1" customHeight="1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36"/>
      <c r="AX42" s="5"/>
      <c r="AY42" s="5"/>
      <c r="AZ42" s="5"/>
      <c r="BA42" s="5"/>
    </row>
    <row r="43" spans="1:53" hidden="1" x14ac:dyDescent="0.2">
      <c r="A43" s="22"/>
      <c r="B43" s="23"/>
      <c r="D43" s="24" t="e">
        <f>VLOOKUP(A43,[1]leden!A$1:C$65536,2,FALSE)</f>
        <v>#N/A</v>
      </c>
      <c r="E43" s="25"/>
      <c r="F43" s="25"/>
      <c r="G43" s="25"/>
      <c r="H43" s="25"/>
      <c r="I43" s="25"/>
      <c r="J43" s="26"/>
      <c r="L43" s="27" t="e">
        <f>VLOOKUP(A43,[1]leden!A$1:C$65536,3,FALSE)</f>
        <v>#N/A</v>
      </c>
      <c r="M43" s="28"/>
      <c r="O43" s="29" t="e">
        <f>VLOOKUP(A43,[1]leden!A$1:F$65536,6,FALSE)</f>
        <v>#N/A</v>
      </c>
      <c r="P43" s="29" t="e">
        <f>VLOOKUP(B44,[1]leden!A$1:D$65536,4,FALSE)</f>
        <v>#N/A</v>
      </c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T43" s="30" t="e">
        <f>ROUNDDOWN(AZ43/BA43,3)</f>
        <v>#DIV/0!</v>
      </c>
      <c r="AU43" s="31"/>
      <c r="AW43" s="32" t="e">
        <f>IF(AT43&lt;10.7,"OG",IF(AND(AT43&gt;=10.7,AT43&lt;20),"MG",IF(AT43&gt;=20,"PR")))</f>
        <v>#DIV/0!</v>
      </c>
      <c r="AZ43">
        <f>SUM(Q43,T43,W43,Z43,AC43,AF43,AI43,AL43)</f>
        <v>0</v>
      </c>
      <c r="BA43">
        <f>SUM(R43,U43,X43,AA43,AD43,AG43,AJ43,AM43)</f>
        <v>0</v>
      </c>
    </row>
    <row r="44" spans="1:53" ht="3" customHeight="1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36"/>
      <c r="AX44" s="5"/>
      <c r="AY44" s="5"/>
      <c r="AZ44" s="5"/>
      <c r="BA44" s="5"/>
    </row>
    <row r="45" spans="1:53" hidden="1" x14ac:dyDescent="0.2">
      <c r="A45" s="44"/>
      <c r="B45" s="44"/>
      <c r="C45" s="5"/>
      <c r="D45" s="45"/>
      <c r="E45" s="45"/>
      <c r="F45" s="45"/>
      <c r="G45" s="45"/>
      <c r="H45" s="45"/>
      <c r="I45" s="45"/>
      <c r="J45" s="45"/>
      <c r="K45" s="5"/>
      <c r="L45" s="46"/>
      <c r="M45" s="46"/>
      <c r="N45" s="5"/>
      <c r="O45" s="41"/>
      <c r="P45" s="41"/>
      <c r="Q45" s="42"/>
      <c r="R45" s="42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47"/>
      <c r="AU45" s="47"/>
      <c r="AV45" s="5"/>
      <c r="AW45" s="36"/>
      <c r="AX45" s="5"/>
      <c r="AY45" s="5"/>
      <c r="AZ45" s="5"/>
      <c r="BA45" s="5"/>
    </row>
    <row r="46" spans="1:53" ht="3.75" hidden="1" customHeight="1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36"/>
      <c r="AX46" s="5"/>
      <c r="AY46" s="5"/>
      <c r="AZ46" s="5"/>
      <c r="BA46" s="5"/>
    </row>
    <row r="47" spans="1:53" hidden="1" x14ac:dyDescent="0.2">
      <c r="A47" s="44"/>
      <c r="B47" s="44"/>
      <c r="C47" s="5"/>
      <c r="D47" s="45"/>
      <c r="E47" s="45"/>
      <c r="F47" s="45"/>
      <c r="G47" s="45"/>
      <c r="H47" s="45"/>
      <c r="I47" s="45"/>
      <c r="J47" s="45"/>
      <c r="K47" s="5"/>
      <c r="L47" s="46"/>
      <c r="M47" s="46"/>
      <c r="N47" s="5"/>
      <c r="O47" s="41"/>
      <c r="P47" s="41"/>
      <c r="Q47" s="42"/>
      <c r="R47" s="42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47"/>
      <c r="AU47" s="47"/>
      <c r="AV47" s="5"/>
      <c r="AW47" s="36"/>
      <c r="AX47" s="5"/>
      <c r="AY47" s="5"/>
      <c r="AZ47" s="5"/>
      <c r="BA47" s="5"/>
    </row>
    <row r="48" spans="1:53" ht="4.5" hidden="1" customHeight="1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36"/>
      <c r="AX48" s="5"/>
      <c r="AY48" s="5"/>
      <c r="AZ48" s="5"/>
      <c r="BA48" s="5"/>
    </row>
    <row r="49" spans="1:53" hidden="1" x14ac:dyDescent="0.2">
      <c r="A49" s="44"/>
      <c r="B49" s="44"/>
      <c r="C49" s="5"/>
      <c r="D49" s="45"/>
      <c r="E49" s="45"/>
      <c r="F49" s="45"/>
      <c r="G49" s="45"/>
      <c r="H49" s="45"/>
      <c r="I49" s="45"/>
      <c r="J49" s="45"/>
      <c r="K49" s="5"/>
      <c r="L49" s="46"/>
      <c r="M49" s="46"/>
      <c r="N49" s="5"/>
      <c r="O49" s="41"/>
      <c r="P49" s="41"/>
      <c r="Q49" s="42"/>
      <c r="R49" s="42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47"/>
      <c r="AU49" s="47"/>
      <c r="AV49" s="5"/>
      <c r="AW49" s="36"/>
      <c r="AX49" s="5"/>
      <c r="AY49" s="5"/>
      <c r="AZ49" s="5"/>
      <c r="BA49" s="5"/>
    </row>
    <row r="50" spans="1:53" ht="3.75" hidden="1" customHeight="1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36"/>
      <c r="AX50" s="5"/>
      <c r="AY50" s="5"/>
      <c r="AZ50" s="5"/>
      <c r="BA50" s="5"/>
    </row>
    <row r="51" spans="1:53" hidden="1" x14ac:dyDescent="0.2">
      <c r="A51" s="44"/>
      <c r="B51" s="44"/>
      <c r="C51" s="5"/>
      <c r="D51" s="45"/>
      <c r="E51" s="45"/>
      <c r="F51" s="45"/>
      <c r="G51" s="45"/>
      <c r="H51" s="45"/>
      <c r="I51" s="45"/>
      <c r="J51" s="45"/>
      <c r="K51" s="5"/>
      <c r="L51" s="46"/>
      <c r="M51" s="46"/>
      <c r="N51" s="5"/>
      <c r="O51" s="41"/>
      <c r="P51" s="41"/>
      <c r="Q51" s="42"/>
      <c r="R51" s="42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47"/>
      <c r="AU51" s="47"/>
      <c r="AV51" s="5"/>
      <c r="AW51" s="36"/>
      <c r="AX51" s="5"/>
      <c r="AY51" s="5"/>
      <c r="AZ51" s="5"/>
      <c r="BA51" s="5"/>
    </row>
    <row r="52" spans="1:53" ht="3.75" hidden="1" customHeight="1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36"/>
      <c r="AX52" s="5"/>
      <c r="AY52" s="5"/>
      <c r="AZ52" s="5"/>
      <c r="BA52" s="5"/>
    </row>
    <row r="53" spans="1:53" hidden="1" x14ac:dyDescent="0.2">
      <c r="A53" s="44"/>
      <c r="B53" s="44"/>
      <c r="C53" s="5"/>
      <c r="D53" s="45"/>
      <c r="E53" s="45"/>
      <c r="F53" s="45"/>
      <c r="G53" s="45"/>
      <c r="H53" s="45"/>
      <c r="I53" s="45"/>
      <c r="J53" s="45"/>
      <c r="K53" s="5"/>
      <c r="L53" s="46"/>
      <c r="M53" s="46"/>
      <c r="N53" s="5"/>
      <c r="O53" s="41"/>
      <c r="P53" s="41"/>
      <c r="Q53" s="42"/>
      <c r="R53" s="42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47"/>
      <c r="AU53" s="47"/>
      <c r="AV53" s="5"/>
      <c r="AW53" s="36"/>
      <c r="AX53" s="5"/>
      <c r="AY53" s="5"/>
      <c r="AZ53" s="5"/>
      <c r="BA53" s="5"/>
    </row>
    <row r="54" spans="1:53" ht="3" hidden="1" customHeight="1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36"/>
      <c r="AX54" s="5"/>
      <c r="AY54" s="5"/>
      <c r="AZ54" s="5"/>
      <c r="BA54" s="5"/>
    </row>
    <row r="55" spans="1:53" hidden="1" x14ac:dyDescent="0.2">
      <c r="A55" s="44"/>
      <c r="B55" s="44"/>
      <c r="C55" s="5"/>
      <c r="D55" s="45"/>
      <c r="E55" s="45"/>
      <c r="F55" s="45"/>
      <c r="G55" s="45"/>
      <c r="H55" s="45"/>
      <c r="I55" s="45"/>
      <c r="J55" s="45"/>
      <c r="K55" s="5"/>
      <c r="L55" s="46"/>
      <c r="M55" s="46"/>
      <c r="N55" s="5"/>
      <c r="O55" s="41"/>
      <c r="P55" s="41"/>
      <c r="Q55" s="42"/>
      <c r="R55" s="42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47"/>
      <c r="AU55" s="47"/>
      <c r="AV55" s="5"/>
      <c r="AW55" s="36"/>
      <c r="AX55" s="5"/>
      <c r="AY55" s="5"/>
      <c r="AZ55" s="5"/>
      <c r="BA55" s="5"/>
    </row>
    <row r="56" spans="1:53" ht="3" hidden="1" customHeight="1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36"/>
      <c r="AX56" s="5"/>
      <c r="AY56" s="5"/>
      <c r="AZ56" s="5"/>
      <c r="BA56" s="5"/>
    </row>
    <row r="57" spans="1:53" hidden="1" x14ac:dyDescent="0.2">
      <c r="A57" s="44"/>
      <c r="B57" s="44"/>
      <c r="C57" s="5"/>
      <c r="D57" s="45"/>
      <c r="E57" s="45"/>
      <c r="F57" s="45"/>
      <c r="G57" s="45"/>
      <c r="H57" s="45"/>
      <c r="I57" s="45"/>
      <c r="J57" s="45"/>
      <c r="K57" s="5"/>
      <c r="L57" s="46"/>
      <c r="M57" s="46"/>
      <c r="N57" s="5"/>
      <c r="O57" s="41"/>
      <c r="P57" s="41"/>
      <c r="Q57" s="42"/>
      <c r="R57" s="42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47"/>
      <c r="AU57" s="47"/>
      <c r="AV57" s="5"/>
      <c r="AW57" s="36"/>
      <c r="AX57" s="5"/>
      <c r="AY57" s="5"/>
      <c r="AZ57" s="5"/>
      <c r="BA57" s="5"/>
    </row>
    <row r="58" spans="1:53" ht="3" hidden="1" customHeight="1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36"/>
      <c r="AX58" s="5"/>
      <c r="AY58" s="5"/>
      <c r="AZ58" s="5"/>
      <c r="BA58" s="5"/>
    </row>
    <row r="59" spans="1:53" hidden="1" x14ac:dyDescent="0.2">
      <c r="A59" s="44"/>
      <c r="B59" s="44"/>
      <c r="C59" s="5"/>
      <c r="D59" s="45"/>
      <c r="E59" s="45"/>
      <c r="F59" s="45"/>
      <c r="G59" s="45"/>
      <c r="H59" s="45"/>
      <c r="I59" s="45"/>
      <c r="J59" s="45"/>
      <c r="K59" s="5"/>
      <c r="L59" s="46"/>
      <c r="M59" s="46"/>
      <c r="N59" s="5"/>
      <c r="O59" s="41"/>
      <c r="P59" s="41"/>
      <c r="Q59" s="42"/>
      <c r="R59" s="42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47"/>
      <c r="AU59" s="47"/>
      <c r="AV59" s="5"/>
      <c r="AW59" s="36"/>
      <c r="AX59" s="5"/>
      <c r="AY59" s="5"/>
      <c r="AZ59" s="5"/>
      <c r="BA59" s="5"/>
    </row>
    <row r="60" spans="1:53" ht="4.5" hidden="1" customHeight="1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36"/>
      <c r="AX60" s="5"/>
      <c r="AY60" s="5"/>
      <c r="AZ60" s="5"/>
      <c r="BA60" s="5"/>
    </row>
    <row r="61" spans="1:53" hidden="1" x14ac:dyDescent="0.2">
      <c r="A61" s="44"/>
      <c r="B61" s="44"/>
      <c r="C61" s="5"/>
      <c r="D61" s="45"/>
      <c r="E61" s="45"/>
      <c r="F61" s="45"/>
      <c r="G61" s="45"/>
      <c r="H61" s="45"/>
      <c r="I61" s="45"/>
      <c r="J61" s="45"/>
      <c r="K61" s="5"/>
      <c r="L61" s="46"/>
      <c r="M61" s="46"/>
      <c r="N61" s="5"/>
      <c r="O61" s="41"/>
      <c r="P61" s="41"/>
      <c r="Q61" s="42"/>
      <c r="R61" s="42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47"/>
      <c r="AU61" s="47"/>
      <c r="AV61" s="5"/>
      <c r="AW61" s="36"/>
      <c r="AX61" s="5"/>
      <c r="AY61" s="5"/>
      <c r="AZ61" s="5"/>
      <c r="BA61" s="5"/>
    </row>
    <row r="62" spans="1:53" ht="3.75" hidden="1" customHeight="1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36"/>
      <c r="AX62" s="5"/>
      <c r="AY62" s="5"/>
      <c r="AZ62" s="5"/>
      <c r="BA62" s="5"/>
    </row>
    <row r="63" spans="1:53" hidden="1" x14ac:dyDescent="0.2">
      <c r="A63" s="44"/>
      <c r="B63" s="44"/>
      <c r="C63" s="5"/>
      <c r="D63" s="45"/>
      <c r="E63" s="45"/>
      <c r="F63" s="45"/>
      <c r="G63" s="45"/>
      <c r="H63" s="45"/>
      <c r="I63" s="45"/>
      <c r="J63" s="45"/>
      <c r="K63" s="5"/>
      <c r="L63" s="46"/>
      <c r="M63" s="46"/>
      <c r="N63" s="5"/>
      <c r="O63" s="41"/>
      <c r="P63" s="41"/>
      <c r="Q63" s="42"/>
      <c r="R63" s="42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47"/>
      <c r="AU63" s="47"/>
      <c r="AV63" s="5"/>
      <c r="AW63" s="36"/>
      <c r="AX63" s="5"/>
      <c r="AY63" s="5"/>
      <c r="AZ63" s="5"/>
      <c r="BA63" s="5"/>
    </row>
    <row r="64" spans="1:53" ht="4.5" hidden="1" customHeight="1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36"/>
      <c r="AX64" s="5"/>
      <c r="AY64" s="5"/>
      <c r="AZ64" s="5"/>
      <c r="BA64" s="5"/>
    </row>
    <row r="65" spans="1:53" hidden="1" x14ac:dyDescent="0.2">
      <c r="A65" s="44"/>
      <c r="B65" s="44"/>
      <c r="C65" s="5"/>
      <c r="D65" s="45"/>
      <c r="E65" s="45"/>
      <c r="F65" s="45"/>
      <c r="G65" s="45"/>
      <c r="H65" s="45"/>
      <c r="I65" s="45"/>
      <c r="J65" s="45"/>
      <c r="K65" s="5"/>
      <c r="L65" s="46"/>
      <c r="M65" s="46"/>
      <c r="N65" s="5"/>
      <c r="O65" s="41"/>
      <c r="P65" s="41"/>
      <c r="Q65" s="42"/>
      <c r="R65" s="42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47"/>
      <c r="AU65" s="47"/>
      <c r="AV65" s="5"/>
      <c r="AW65" s="36"/>
      <c r="AX65" s="5"/>
      <c r="AY65" s="5"/>
      <c r="AZ65" s="5"/>
      <c r="BA65" s="5"/>
    </row>
    <row r="66" spans="1:53" ht="4.5" hidden="1" customHeight="1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36"/>
      <c r="AX66" s="5"/>
      <c r="AY66" s="5"/>
      <c r="AZ66" s="5"/>
      <c r="BA66" s="5"/>
    </row>
    <row r="67" spans="1:53" hidden="1" x14ac:dyDescent="0.2">
      <c r="A67" s="44"/>
      <c r="B67" s="44"/>
      <c r="C67" s="5"/>
      <c r="D67" s="45"/>
      <c r="E67" s="45"/>
      <c r="F67" s="45"/>
      <c r="G67" s="45"/>
      <c r="H67" s="45"/>
      <c r="I67" s="45"/>
      <c r="J67" s="45"/>
      <c r="K67" s="5"/>
      <c r="L67" s="46"/>
      <c r="M67" s="46"/>
      <c r="N67" s="5"/>
      <c r="O67" s="41"/>
      <c r="P67" s="41"/>
      <c r="Q67" s="42"/>
      <c r="R67" s="42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47"/>
      <c r="AU67" s="47"/>
      <c r="AV67" s="5"/>
      <c r="AW67" s="36"/>
      <c r="AX67" s="5"/>
      <c r="AY67" s="5"/>
      <c r="AZ67" s="5"/>
      <c r="BA67" s="5"/>
    </row>
    <row r="68" spans="1:53" ht="3.75" hidden="1" customHeight="1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36"/>
      <c r="AX68" s="5"/>
      <c r="AY68" s="5"/>
      <c r="AZ68" s="5"/>
      <c r="BA68" s="5"/>
    </row>
    <row r="69" spans="1:53" hidden="1" x14ac:dyDescent="0.2">
      <c r="A69" s="44"/>
      <c r="B69" s="44"/>
      <c r="C69" s="5"/>
      <c r="D69" s="45"/>
      <c r="E69" s="45"/>
      <c r="F69" s="45"/>
      <c r="G69" s="45"/>
      <c r="H69" s="45"/>
      <c r="I69" s="45"/>
      <c r="J69" s="45"/>
      <c r="K69" s="5"/>
      <c r="L69" s="46"/>
      <c r="M69" s="46"/>
      <c r="N69" s="5"/>
      <c r="O69" s="41"/>
      <c r="P69" s="41"/>
      <c r="Q69" s="42"/>
      <c r="R69" s="42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47"/>
      <c r="AU69" s="47"/>
      <c r="AV69" s="5"/>
      <c r="AW69" s="36"/>
      <c r="AX69" s="5"/>
      <c r="AY69" s="5"/>
      <c r="AZ69" s="5"/>
      <c r="BA69" s="5"/>
    </row>
    <row r="70" spans="1:53" ht="3" hidden="1" customHeight="1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36"/>
      <c r="AX70" s="5"/>
      <c r="AY70" s="5"/>
      <c r="AZ70" s="5"/>
      <c r="BA70" s="5"/>
    </row>
    <row r="71" spans="1:53" hidden="1" x14ac:dyDescent="0.2">
      <c r="A71" s="44"/>
      <c r="B71" s="44"/>
      <c r="C71" s="5"/>
      <c r="D71" s="45"/>
      <c r="E71" s="45"/>
      <c r="F71" s="45"/>
      <c r="G71" s="45"/>
      <c r="H71" s="45"/>
      <c r="I71" s="45"/>
      <c r="J71" s="45"/>
      <c r="K71" s="5"/>
      <c r="L71" s="46"/>
      <c r="M71" s="46"/>
      <c r="N71" s="5"/>
      <c r="O71" s="41"/>
      <c r="P71" s="41"/>
      <c r="Q71" s="42"/>
      <c r="R71" s="42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47"/>
      <c r="AU71" s="47"/>
      <c r="AV71" s="5"/>
      <c r="AW71" s="36"/>
      <c r="AX71" s="5"/>
      <c r="AY71" s="5"/>
      <c r="AZ71" s="5"/>
      <c r="BA71" s="5"/>
    </row>
    <row r="72" spans="1:53" ht="3" hidden="1" customHeight="1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36"/>
      <c r="AX72" s="5"/>
      <c r="AY72" s="5"/>
      <c r="AZ72" s="5"/>
      <c r="BA72" s="5"/>
    </row>
    <row r="73" spans="1:53" hidden="1" x14ac:dyDescent="0.2">
      <c r="A73" s="44"/>
      <c r="B73" s="44"/>
      <c r="C73" s="5"/>
      <c r="D73" s="45"/>
      <c r="E73" s="45"/>
      <c r="F73" s="45"/>
      <c r="G73" s="45"/>
      <c r="H73" s="45"/>
      <c r="I73" s="45"/>
      <c r="J73" s="45"/>
      <c r="K73" s="5"/>
      <c r="L73" s="46"/>
      <c r="M73" s="46"/>
      <c r="N73" s="5"/>
      <c r="O73" s="41"/>
      <c r="P73" s="41"/>
      <c r="Q73" s="42"/>
      <c r="R73" s="42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47"/>
      <c r="AU73" s="47"/>
      <c r="AV73" s="5"/>
      <c r="AW73" s="36"/>
      <c r="AX73" s="5"/>
      <c r="AY73" s="5"/>
      <c r="AZ73" s="5"/>
      <c r="BA73" s="5"/>
    </row>
    <row r="74" spans="1:53" ht="4.5" hidden="1" customHeight="1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36"/>
      <c r="AX74" s="5"/>
      <c r="AY74" s="5"/>
      <c r="AZ74" s="5"/>
      <c r="BA74" s="5"/>
    </row>
    <row r="75" spans="1:53" hidden="1" x14ac:dyDescent="0.2">
      <c r="A75" s="44"/>
      <c r="B75" s="44"/>
      <c r="C75" s="5"/>
      <c r="D75" s="45"/>
      <c r="E75" s="45"/>
      <c r="F75" s="45"/>
      <c r="G75" s="45"/>
      <c r="H75" s="45"/>
      <c r="I75" s="45"/>
      <c r="J75" s="45"/>
      <c r="K75" s="5"/>
      <c r="L75" s="46"/>
      <c r="M75" s="46"/>
      <c r="N75" s="5"/>
      <c r="O75" s="41"/>
      <c r="P75" s="41"/>
      <c r="Q75" s="42"/>
      <c r="R75" s="42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47"/>
      <c r="AU75" s="47"/>
      <c r="AV75" s="5"/>
      <c r="AW75" s="36"/>
      <c r="AX75" s="5"/>
      <c r="AY75" s="5"/>
      <c r="AZ75" s="5"/>
      <c r="BA75" s="5"/>
    </row>
    <row r="76" spans="1:53" ht="3" hidden="1" customHeight="1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36"/>
      <c r="AX76" s="5"/>
      <c r="AY76" s="5"/>
      <c r="AZ76" s="5"/>
      <c r="BA76" s="5"/>
    </row>
    <row r="77" spans="1:53" hidden="1" x14ac:dyDescent="0.2">
      <c r="A77" s="44"/>
      <c r="B77" s="44"/>
      <c r="C77" s="5"/>
      <c r="D77" s="45"/>
      <c r="E77" s="45"/>
      <c r="F77" s="45"/>
      <c r="G77" s="45"/>
      <c r="H77" s="45"/>
      <c r="I77" s="45"/>
      <c r="J77" s="45"/>
      <c r="K77" s="5"/>
      <c r="L77" s="46"/>
      <c r="M77" s="46"/>
      <c r="N77" s="5"/>
      <c r="O77" s="41"/>
      <c r="P77" s="41"/>
      <c r="Q77" s="42"/>
      <c r="R77" s="42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47"/>
      <c r="AU77" s="47"/>
      <c r="AV77" s="5"/>
      <c r="AW77" s="36"/>
      <c r="AX77" s="5"/>
      <c r="AY77" s="5"/>
      <c r="AZ77" s="5"/>
      <c r="BA77" s="5"/>
    </row>
    <row r="78" spans="1:53" ht="4.5" hidden="1" customHeight="1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</row>
    <row r="79" spans="1:53" hidden="1" x14ac:dyDescent="0.2">
      <c r="A79" s="44"/>
      <c r="B79" s="44"/>
      <c r="C79" s="5"/>
      <c r="D79" s="45"/>
      <c r="E79" s="45"/>
      <c r="F79" s="45"/>
      <c r="G79" s="45"/>
      <c r="H79" s="45"/>
      <c r="I79" s="45"/>
      <c r="J79" s="45"/>
      <c r="K79" s="5"/>
      <c r="L79" s="46"/>
      <c r="M79" s="46"/>
      <c r="N79" s="5"/>
      <c r="O79" s="41"/>
      <c r="P79" s="41"/>
      <c r="Q79" s="42"/>
      <c r="R79" s="42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47"/>
      <c r="AU79" s="47"/>
      <c r="AV79" s="5"/>
      <c r="AW79" s="36"/>
      <c r="AX79" s="5"/>
      <c r="AY79" s="5"/>
      <c r="AZ79" s="5"/>
      <c r="BA79" s="5"/>
    </row>
    <row r="80" spans="1:53" ht="4.5" hidden="1" customHeight="1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36"/>
      <c r="AX80" s="5"/>
      <c r="AY80" s="5"/>
      <c r="AZ80" s="5"/>
      <c r="BA80" s="5"/>
    </row>
    <row r="81" spans="1:53" hidden="1" x14ac:dyDescent="0.2">
      <c r="A81" s="44"/>
      <c r="B81" s="44"/>
      <c r="C81" s="5"/>
      <c r="D81" s="45"/>
      <c r="E81" s="45"/>
      <c r="F81" s="45"/>
      <c r="G81" s="45"/>
      <c r="H81" s="45"/>
      <c r="I81" s="45"/>
      <c r="J81" s="45"/>
      <c r="K81" s="5"/>
      <c r="L81" s="46"/>
      <c r="M81" s="46"/>
      <c r="N81" s="5"/>
      <c r="O81" s="41"/>
      <c r="P81" s="41"/>
      <c r="Q81" s="42"/>
      <c r="R81" s="42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47"/>
      <c r="AU81" s="47"/>
      <c r="AV81" s="5"/>
      <c r="AW81" s="36"/>
      <c r="AX81" s="5"/>
      <c r="AY81" s="5"/>
      <c r="AZ81" s="5"/>
      <c r="BA81" s="5"/>
    </row>
    <row r="82" spans="1:53" ht="3" hidden="1" customHeight="1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36"/>
      <c r="AX82" s="5"/>
      <c r="AY82" s="5"/>
      <c r="AZ82" s="5"/>
      <c r="BA82" s="5"/>
    </row>
    <row r="83" spans="1:53" hidden="1" x14ac:dyDescent="0.2">
      <c r="A83" s="44"/>
      <c r="B83" s="44"/>
      <c r="C83" s="5"/>
      <c r="D83" s="45"/>
      <c r="E83" s="45"/>
      <c r="F83" s="45"/>
      <c r="G83" s="45"/>
      <c r="H83" s="45"/>
      <c r="I83" s="45"/>
      <c r="J83" s="45"/>
      <c r="K83" s="5"/>
      <c r="L83" s="46"/>
      <c r="M83" s="46"/>
      <c r="N83" s="5"/>
      <c r="O83" s="41"/>
      <c r="P83" s="41"/>
      <c r="Q83" s="42"/>
      <c r="R83" s="42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47"/>
      <c r="AU83" s="47"/>
      <c r="AV83" s="5"/>
      <c r="AW83" s="36"/>
      <c r="AX83" s="5"/>
      <c r="AY83" s="5"/>
      <c r="AZ83" s="5"/>
      <c r="BA83" s="5"/>
    </row>
    <row r="84" spans="1:53" ht="4.5" hidden="1" customHeight="1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36"/>
      <c r="AX84" s="5"/>
      <c r="AY84" s="5"/>
      <c r="AZ84" s="5"/>
      <c r="BA84" s="5"/>
    </row>
    <row r="85" spans="1:53" hidden="1" x14ac:dyDescent="0.2">
      <c r="A85" s="44"/>
      <c r="B85" s="44"/>
      <c r="C85" s="5"/>
      <c r="D85" s="45"/>
      <c r="E85" s="45"/>
      <c r="F85" s="45"/>
      <c r="G85" s="45"/>
      <c r="H85" s="45"/>
      <c r="I85" s="45"/>
      <c r="J85" s="45"/>
      <c r="K85" s="5"/>
      <c r="L85" s="46"/>
      <c r="M85" s="46"/>
      <c r="N85" s="5"/>
      <c r="O85" s="41"/>
      <c r="P85" s="41"/>
      <c r="Q85" s="42"/>
      <c r="R85" s="42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47"/>
      <c r="AU85" s="47"/>
      <c r="AV85" s="5"/>
      <c r="AW85" s="36"/>
      <c r="AX85" s="5"/>
      <c r="AY85" s="5"/>
      <c r="AZ85" s="5"/>
      <c r="BA85" s="5"/>
    </row>
    <row r="86" spans="1:53" ht="6" hidden="1" customHeight="1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</row>
    <row r="87" spans="1:53" hidden="1" x14ac:dyDescent="0.2">
      <c r="A87" s="48"/>
      <c r="B87" s="48"/>
      <c r="C87" s="38"/>
      <c r="D87" s="48"/>
      <c r="E87" s="48"/>
      <c r="F87" s="48"/>
      <c r="G87" s="48"/>
      <c r="H87" s="48"/>
      <c r="I87" s="48"/>
      <c r="J87" s="48"/>
      <c r="K87" s="38"/>
      <c r="L87" s="48"/>
      <c r="M87" s="48"/>
      <c r="N87" s="38"/>
      <c r="O87" s="49"/>
      <c r="P87" s="49"/>
      <c r="Q87" s="50"/>
      <c r="R87" s="50"/>
      <c r="S87" s="5"/>
      <c r="T87" s="50"/>
      <c r="U87" s="50"/>
      <c r="V87" s="5"/>
      <c r="W87" s="50"/>
      <c r="X87" s="50"/>
      <c r="Y87" s="5"/>
      <c r="Z87" s="50"/>
      <c r="AA87" s="50"/>
      <c r="AB87" s="5"/>
      <c r="AC87" s="50"/>
      <c r="AD87" s="50"/>
      <c r="AE87" s="5"/>
      <c r="AF87" s="50"/>
      <c r="AG87" s="50"/>
      <c r="AH87" s="5"/>
      <c r="AI87" s="50"/>
      <c r="AJ87" s="50"/>
      <c r="AK87" s="5"/>
      <c r="AL87" s="50"/>
      <c r="AM87" s="50"/>
      <c r="AN87" s="50"/>
      <c r="AO87" s="50"/>
      <c r="AP87" s="50"/>
      <c r="AQ87" s="50"/>
      <c r="AR87" s="50"/>
      <c r="AS87" s="5"/>
      <c r="AT87" s="45"/>
      <c r="AU87" s="45"/>
      <c r="AV87" s="5"/>
      <c r="AW87" s="36"/>
      <c r="AX87" s="5"/>
      <c r="AY87" s="5"/>
      <c r="AZ87" s="5"/>
      <c r="BA87" s="5"/>
    </row>
    <row r="88" spans="1:53" hidden="1" x14ac:dyDescent="0.2">
      <c r="A88" s="44"/>
      <c r="B88" s="44"/>
      <c r="C88" s="5"/>
      <c r="D88" s="45"/>
      <c r="E88" s="45"/>
      <c r="F88" s="45"/>
      <c r="G88" s="45"/>
      <c r="H88" s="45"/>
      <c r="I88" s="45"/>
      <c r="J88" s="45"/>
      <c r="K88" s="5"/>
      <c r="L88" s="46"/>
      <c r="M88" s="46"/>
      <c r="N88" s="5"/>
      <c r="O88" s="41"/>
      <c r="P88" s="41"/>
      <c r="Q88" s="42"/>
      <c r="R88" s="42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47"/>
      <c r="AU88" s="47"/>
      <c r="AV88" s="5"/>
      <c r="AW88" s="36"/>
      <c r="AX88" s="5"/>
      <c r="AY88" s="5"/>
      <c r="AZ88" s="5"/>
      <c r="BA88" s="5"/>
    </row>
    <row r="89" spans="1:53" ht="3.75" hidden="1" customHeight="1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</row>
    <row r="90" spans="1:53" hidden="1" x14ac:dyDescent="0.2">
      <c r="A90" s="44"/>
      <c r="B90" s="44"/>
      <c r="C90" s="5"/>
      <c r="D90" s="45"/>
      <c r="E90" s="45"/>
      <c r="F90" s="45"/>
      <c r="G90" s="45"/>
      <c r="H90" s="45"/>
      <c r="I90" s="45"/>
      <c r="J90" s="45"/>
      <c r="K90" s="5"/>
      <c r="L90" s="46"/>
      <c r="M90" s="46"/>
      <c r="N90" s="5"/>
      <c r="O90" s="41"/>
      <c r="P90" s="41"/>
      <c r="Q90" s="42"/>
      <c r="R90" s="42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47"/>
      <c r="AU90" s="47"/>
      <c r="AV90" s="5"/>
      <c r="AW90" s="36"/>
      <c r="AX90" s="5"/>
      <c r="AY90" s="5"/>
      <c r="AZ90" s="5"/>
      <c r="BA90" s="5"/>
    </row>
    <row r="91" spans="1:53" ht="3.75" hidden="1" customHeight="1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</row>
    <row r="92" spans="1:53" hidden="1" x14ac:dyDescent="0.2">
      <c r="A92" s="44"/>
      <c r="B92" s="44"/>
      <c r="C92" s="5"/>
      <c r="D92" s="45"/>
      <c r="E92" s="45"/>
      <c r="F92" s="45"/>
      <c r="G92" s="45"/>
      <c r="H92" s="45"/>
      <c r="I92" s="45"/>
      <c r="J92" s="45"/>
      <c r="K92" s="5"/>
      <c r="L92" s="46"/>
      <c r="M92" s="46"/>
      <c r="N92" s="5"/>
      <c r="O92" s="41"/>
      <c r="P92" s="41"/>
      <c r="Q92" s="42"/>
      <c r="R92" s="42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47"/>
      <c r="AU92" s="47"/>
      <c r="AV92" s="5"/>
      <c r="AW92" s="36"/>
      <c r="AX92" s="5"/>
      <c r="AY92" s="5"/>
      <c r="AZ92" s="5"/>
      <c r="BA92" s="5"/>
    </row>
    <row r="93" spans="1:53" ht="3" hidden="1" customHeight="1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</row>
    <row r="94" spans="1:53" hidden="1" x14ac:dyDescent="0.2">
      <c r="A94" s="51" t="s">
        <v>6</v>
      </c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"/>
      <c r="O94" s="41"/>
      <c r="P94" s="41"/>
      <c r="Q94" s="42"/>
      <c r="R94" s="42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47"/>
      <c r="AU94" s="47"/>
      <c r="AV94" s="5"/>
      <c r="AW94" s="36"/>
      <c r="AX94" s="5"/>
      <c r="AY94" s="5"/>
      <c r="AZ94" s="5"/>
      <c r="BA94" s="5"/>
    </row>
    <row r="95" spans="1:53" ht="5.25" hidden="1" customHeight="1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</row>
    <row r="96" spans="1:53" hidden="1" x14ac:dyDescent="0.2">
      <c r="A96" s="44"/>
      <c r="B96" s="44"/>
      <c r="C96" s="5"/>
      <c r="D96" s="45"/>
      <c r="E96" s="45"/>
      <c r="F96" s="45"/>
      <c r="G96" s="45"/>
      <c r="H96" s="45"/>
      <c r="I96" s="45"/>
      <c r="J96" s="45"/>
      <c r="K96" s="5"/>
      <c r="L96" s="46"/>
      <c r="M96" s="46"/>
      <c r="N96" s="5"/>
      <c r="O96" s="41"/>
      <c r="P96" s="41"/>
      <c r="Q96" s="42"/>
      <c r="R96" s="42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47"/>
      <c r="AU96" s="47"/>
      <c r="AV96" s="5"/>
      <c r="AW96" s="36"/>
      <c r="AX96" s="5"/>
      <c r="AY96" s="5"/>
      <c r="AZ96" s="5"/>
      <c r="BA96" s="5"/>
    </row>
    <row r="97" spans="1:53" ht="3.75" hidden="1" customHeight="1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</row>
    <row r="98" spans="1:53" hidden="1" x14ac:dyDescent="0.2">
      <c r="A98" s="44"/>
      <c r="B98" s="44"/>
      <c r="C98" s="5"/>
      <c r="D98" s="45"/>
      <c r="E98" s="45"/>
      <c r="F98" s="45"/>
      <c r="G98" s="45"/>
      <c r="H98" s="45"/>
      <c r="I98" s="45"/>
      <c r="J98" s="45"/>
      <c r="K98" s="5"/>
      <c r="L98" s="46"/>
      <c r="M98" s="46"/>
      <c r="N98" s="5"/>
      <c r="O98" s="41"/>
      <c r="P98" s="41"/>
      <c r="Q98" s="42"/>
      <c r="R98" s="42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47"/>
      <c r="AU98" s="47"/>
      <c r="AV98" s="5"/>
      <c r="AW98" s="36"/>
      <c r="AX98" s="5"/>
      <c r="AY98" s="5"/>
      <c r="AZ98" s="5"/>
      <c r="BA98" s="5"/>
    </row>
    <row r="99" spans="1:53" ht="4.5" hidden="1" customHeight="1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</row>
    <row r="100" spans="1:53" hidden="1" x14ac:dyDescent="0.2">
      <c r="A100" s="44"/>
      <c r="B100" s="44"/>
      <c r="C100" s="5"/>
      <c r="D100" s="45"/>
      <c r="E100" s="45"/>
      <c r="F100" s="45"/>
      <c r="G100" s="45"/>
      <c r="H100" s="45"/>
      <c r="I100" s="45"/>
      <c r="J100" s="45"/>
      <c r="K100" s="5"/>
      <c r="L100" s="46"/>
      <c r="M100" s="46"/>
      <c r="N100" s="5"/>
      <c r="O100" s="41"/>
      <c r="P100" s="41"/>
      <c r="Q100" s="42"/>
      <c r="R100" s="42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47"/>
      <c r="AU100" s="47"/>
      <c r="AV100" s="5"/>
      <c r="AW100" s="36"/>
      <c r="AX100" s="5"/>
      <c r="AY100" s="5"/>
      <c r="AZ100" s="5"/>
      <c r="BA100" s="5"/>
    </row>
    <row r="101" spans="1:53" ht="4.5" hidden="1" customHeight="1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</row>
    <row r="102" spans="1:53" hidden="1" x14ac:dyDescent="0.2">
      <c r="A102" s="44"/>
      <c r="B102" s="44"/>
      <c r="C102" s="5"/>
      <c r="D102" s="45"/>
      <c r="E102" s="45"/>
      <c r="F102" s="45"/>
      <c r="G102" s="45"/>
      <c r="H102" s="45"/>
      <c r="I102" s="45"/>
      <c r="J102" s="45"/>
      <c r="K102" s="5"/>
      <c r="L102" s="46"/>
      <c r="M102" s="46"/>
      <c r="N102" s="5"/>
      <c r="O102" s="41"/>
      <c r="P102" s="41"/>
      <c r="Q102" s="42"/>
      <c r="R102" s="42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47"/>
      <c r="AU102" s="47"/>
      <c r="AV102" s="5"/>
      <c r="AW102" s="36"/>
      <c r="AX102" s="5"/>
      <c r="AY102" s="5"/>
      <c r="AZ102" s="5"/>
      <c r="BA102" s="5"/>
    </row>
    <row r="103" spans="1:53" ht="3.75" hidden="1" customHeight="1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</row>
    <row r="104" spans="1:53" hidden="1" x14ac:dyDescent="0.2">
      <c r="A104" s="44"/>
      <c r="B104" s="44"/>
      <c r="C104" s="5"/>
      <c r="D104" s="45"/>
      <c r="E104" s="45"/>
      <c r="F104" s="45"/>
      <c r="G104" s="45"/>
      <c r="H104" s="45"/>
      <c r="I104" s="45"/>
      <c r="J104" s="45"/>
      <c r="K104" s="5"/>
      <c r="L104" s="46"/>
      <c r="M104" s="46"/>
      <c r="N104" s="5"/>
      <c r="O104" s="41"/>
      <c r="P104" s="41"/>
      <c r="Q104" s="42"/>
      <c r="R104" s="42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47"/>
      <c r="AU104" s="47"/>
      <c r="AV104" s="5"/>
      <c r="AW104" s="36"/>
      <c r="AX104" s="5"/>
      <c r="AY104" s="5"/>
      <c r="AZ104" s="5"/>
      <c r="BA104" s="5"/>
    </row>
    <row r="105" spans="1:53" ht="3" hidden="1" customHeight="1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</row>
    <row r="106" spans="1:53" hidden="1" x14ac:dyDescent="0.2">
      <c r="A106" s="44"/>
      <c r="B106" s="44"/>
      <c r="C106" s="5"/>
      <c r="D106" s="45"/>
      <c r="E106" s="45"/>
      <c r="F106" s="45"/>
      <c r="G106" s="45"/>
      <c r="H106" s="45"/>
      <c r="I106" s="45"/>
      <c r="J106" s="45"/>
      <c r="K106" s="5"/>
      <c r="L106" s="46"/>
      <c r="M106" s="46"/>
      <c r="N106" s="5"/>
      <c r="O106" s="41"/>
      <c r="P106" s="41"/>
      <c r="Q106" s="42"/>
      <c r="R106" s="42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47"/>
      <c r="AU106" s="47"/>
      <c r="AV106" s="5"/>
      <c r="AW106" s="36"/>
      <c r="AX106" s="5"/>
      <c r="AY106" s="5"/>
      <c r="AZ106" s="5"/>
      <c r="BA106" s="5"/>
    </row>
    <row r="107" spans="1:53" ht="3.75" hidden="1" customHeight="1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</row>
    <row r="108" spans="1:53" hidden="1" x14ac:dyDescent="0.2">
      <c r="A108" s="44"/>
      <c r="B108" s="44"/>
      <c r="C108" s="5"/>
      <c r="D108" s="45"/>
      <c r="E108" s="45"/>
      <c r="F108" s="45"/>
      <c r="G108" s="45"/>
      <c r="H108" s="45"/>
      <c r="I108" s="45"/>
      <c r="J108" s="45"/>
      <c r="K108" s="5"/>
      <c r="L108" s="46"/>
      <c r="M108" s="46"/>
      <c r="N108" s="5"/>
      <c r="O108" s="41"/>
      <c r="P108" s="41"/>
      <c r="Q108" s="42"/>
      <c r="R108" s="42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47"/>
      <c r="AU108" s="47"/>
      <c r="AV108" s="5"/>
      <c r="AW108" s="36"/>
      <c r="AX108" s="5"/>
      <c r="AY108" s="5"/>
      <c r="AZ108" s="5"/>
      <c r="BA108" s="5"/>
    </row>
    <row r="109" spans="1:53" ht="3" hidden="1" customHeight="1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</row>
    <row r="110" spans="1:53" hidden="1" x14ac:dyDescent="0.2">
      <c r="A110" s="44"/>
      <c r="B110" s="44"/>
      <c r="C110" s="5"/>
      <c r="D110" s="45"/>
      <c r="E110" s="45"/>
      <c r="F110" s="45"/>
      <c r="G110" s="45"/>
      <c r="H110" s="45"/>
      <c r="I110" s="45"/>
      <c r="J110" s="45"/>
      <c r="K110" s="5"/>
      <c r="L110" s="46"/>
      <c r="M110" s="46"/>
      <c r="N110" s="5"/>
      <c r="O110" s="41"/>
      <c r="P110" s="41"/>
      <c r="Q110" s="42"/>
      <c r="R110" s="42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47"/>
      <c r="AU110" s="47"/>
      <c r="AV110" s="5"/>
      <c r="AW110" s="36"/>
      <c r="AX110" s="5"/>
      <c r="AY110" s="5"/>
      <c r="AZ110" s="5"/>
      <c r="BA110" s="5"/>
    </row>
    <row r="111" spans="1:53" ht="4.5" hidden="1" customHeight="1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</row>
    <row r="112" spans="1:53" hidden="1" x14ac:dyDescent="0.2">
      <c r="A112" s="44"/>
      <c r="B112" s="44"/>
      <c r="C112" s="5"/>
      <c r="D112" s="45"/>
      <c r="E112" s="45"/>
      <c r="F112" s="45"/>
      <c r="G112" s="45"/>
      <c r="H112" s="45"/>
      <c r="I112" s="45"/>
      <c r="J112" s="45"/>
      <c r="K112" s="5"/>
      <c r="L112" s="46"/>
      <c r="M112" s="46"/>
      <c r="N112" s="5"/>
      <c r="O112" s="41"/>
      <c r="P112" s="41"/>
      <c r="Q112" s="42"/>
      <c r="R112" s="42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47"/>
      <c r="AU112" s="47"/>
      <c r="AV112" s="5"/>
      <c r="AW112" s="36"/>
      <c r="AX112" s="5"/>
      <c r="AY112" s="5"/>
      <c r="AZ112" s="5"/>
      <c r="BA112" s="5"/>
    </row>
    <row r="113" spans="1:53" ht="4.5" hidden="1" customHeight="1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36"/>
      <c r="AX113" s="5"/>
      <c r="AY113" s="5"/>
      <c r="AZ113" s="5"/>
      <c r="BA113" s="5"/>
    </row>
    <row r="114" spans="1:53" hidden="1" x14ac:dyDescent="0.2">
      <c r="A114" s="44"/>
      <c r="B114" s="44"/>
      <c r="C114" s="5"/>
      <c r="D114" s="45"/>
      <c r="E114" s="45"/>
      <c r="F114" s="45"/>
      <c r="G114" s="45"/>
      <c r="H114" s="45"/>
      <c r="I114" s="45"/>
      <c r="J114" s="45"/>
      <c r="K114" s="5"/>
      <c r="L114" s="46"/>
      <c r="M114" s="46"/>
      <c r="N114" s="5"/>
      <c r="O114" s="41"/>
      <c r="P114" s="41"/>
      <c r="Q114" s="42"/>
      <c r="R114" s="42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47"/>
      <c r="AU114" s="47"/>
      <c r="AV114" s="5"/>
      <c r="AW114" s="36"/>
      <c r="AX114" s="5"/>
      <c r="AY114" s="5"/>
      <c r="AZ114" s="5"/>
      <c r="BA114" s="5"/>
    </row>
    <row r="115" spans="1:53" ht="3" hidden="1" customHeight="1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</row>
    <row r="116" spans="1:53" hidden="1" x14ac:dyDescent="0.2">
      <c r="A116" s="44"/>
      <c r="B116" s="44"/>
      <c r="C116" s="5"/>
      <c r="D116" s="45"/>
      <c r="E116" s="45"/>
      <c r="F116" s="45"/>
      <c r="G116" s="45"/>
      <c r="H116" s="45"/>
      <c r="I116" s="45"/>
      <c r="J116" s="45"/>
      <c r="K116" s="5"/>
      <c r="L116" s="46"/>
      <c r="M116" s="46"/>
      <c r="N116" s="5"/>
      <c r="O116" s="41"/>
      <c r="P116" s="41"/>
      <c r="Q116" s="42"/>
      <c r="R116" s="42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47"/>
      <c r="AU116" s="47"/>
      <c r="AV116" s="5"/>
      <c r="AW116" s="36"/>
      <c r="AX116" s="5"/>
      <c r="AY116" s="5"/>
      <c r="AZ116" s="5"/>
      <c r="BA116" s="5"/>
    </row>
    <row r="117" spans="1:53" ht="3" hidden="1" customHeight="1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</row>
    <row r="118" spans="1:53" hidden="1" x14ac:dyDescent="0.2">
      <c r="A118" s="44"/>
      <c r="B118" s="44"/>
      <c r="C118" s="5"/>
      <c r="D118" s="45"/>
      <c r="E118" s="45"/>
      <c r="F118" s="45"/>
      <c r="G118" s="45"/>
      <c r="H118" s="45"/>
      <c r="I118" s="45"/>
      <c r="J118" s="45"/>
      <c r="K118" s="5"/>
      <c r="L118" s="46"/>
      <c r="M118" s="46"/>
      <c r="N118" s="5"/>
      <c r="O118" s="41"/>
      <c r="P118" s="41"/>
      <c r="Q118" s="42"/>
      <c r="R118" s="42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47"/>
      <c r="AU118" s="47"/>
      <c r="AV118" s="5"/>
      <c r="AW118" s="36"/>
      <c r="AX118" s="5"/>
      <c r="AY118" s="5"/>
      <c r="AZ118" s="5"/>
      <c r="BA118" s="5"/>
    </row>
    <row r="119" spans="1:53" ht="3" hidden="1" customHeight="1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</row>
    <row r="120" spans="1:53" hidden="1" x14ac:dyDescent="0.2">
      <c r="A120" s="44"/>
      <c r="B120" s="44"/>
      <c r="C120" s="5"/>
      <c r="D120" s="45"/>
      <c r="E120" s="45"/>
      <c r="F120" s="45"/>
      <c r="G120" s="45"/>
      <c r="H120" s="45"/>
      <c r="I120" s="45"/>
      <c r="J120" s="45"/>
      <c r="K120" s="5"/>
      <c r="L120" s="46"/>
      <c r="M120" s="46"/>
      <c r="N120" s="5"/>
      <c r="O120" s="41"/>
      <c r="P120" s="41"/>
      <c r="Q120" s="42"/>
      <c r="R120" s="42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47"/>
      <c r="AU120" s="47"/>
      <c r="AV120" s="5"/>
      <c r="AW120" s="36"/>
      <c r="AX120" s="5"/>
      <c r="AY120" s="5"/>
      <c r="AZ120" s="5"/>
      <c r="BA120" s="5"/>
    </row>
    <row r="121" spans="1:53" ht="3" hidden="1" customHeight="1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</row>
    <row r="122" spans="1:53" hidden="1" x14ac:dyDescent="0.2">
      <c r="A122" s="44"/>
      <c r="B122" s="44"/>
      <c r="C122" s="5"/>
      <c r="D122" s="45"/>
      <c r="E122" s="45"/>
      <c r="F122" s="45"/>
      <c r="G122" s="45"/>
      <c r="H122" s="45"/>
      <c r="I122" s="45"/>
      <c r="J122" s="45"/>
      <c r="K122" s="5"/>
      <c r="L122" s="46"/>
      <c r="M122" s="46"/>
      <c r="N122" s="5"/>
      <c r="O122" s="41"/>
      <c r="P122" s="41"/>
      <c r="Q122" s="42"/>
      <c r="R122" s="42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47"/>
      <c r="AU122" s="47"/>
      <c r="AV122" s="5"/>
      <c r="AW122" s="36"/>
      <c r="AX122" s="5"/>
      <c r="AY122" s="5"/>
      <c r="AZ122" s="5"/>
      <c r="BA122" s="5"/>
    </row>
    <row r="123" spans="1:53" ht="3" hidden="1" customHeight="1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</row>
    <row r="124" spans="1:53" hidden="1" x14ac:dyDescent="0.2">
      <c r="A124" s="44"/>
      <c r="B124" s="44"/>
      <c r="C124" s="5"/>
      <c r="D124" s="45"/>
      <c r="E124" s="45"/>
      <c r="F124" s="45"/>
      <c r="G124" s="45"/>
      <c r="H124" s="45"/>
      <c r="I124" s="45"/>
      <c r="J124" s="45"/>
      <c r="K124" s="5"/>
      <c r="L124" s="46"/>
      <c r="M124" s="46"/>
      <c r="N124" s="5"/>
      <c r="O124" s="41"/>
      <c r="P124" s="41"/>
      <c r="Q124" s="42"/>
      <c r="R124" s="42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47"/>
      <c r="AU124" s="47"/>
      <c r="AV124" s="5"/>
      <c r="AW124" s="36"/>
      <c r="AX124" s="5"/>
      <c r="AY124" s="5"/>
      <c r="AZ124" s="5"/>
      <c r="BA124" s="5"/>
    </row>
    <row r="125" spans="1:53" ht="3.75" hidden="1" customHeight="1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</row>
    <row r="126" spans="1:53" hidden="1" x14ac:dyDescent="0.2">
      <c r="A126" s="44"/>
      <c r="B126" s="44"/>
      <c r="C126" s="5"/>
      <c r="D126" s="45"/>
      <c r="E126" s="45"/>
      <c r="F126" s="45"/>
      <c r="G126" s="45"/>
      <c r="H126" s="45"/>
      <c r="I126" s="45"/>
      <c r="J126" s="45"/>
      <c r="K126" s="5"/>
      <c r="L126" s="46"/>
      <c r="M126" s="46"/>
      <c r="N126" s="5"/>
      <c r="O126" s="41"/>
      <c r="P126" s="41"/>
      <c r="Q126" s="42"/>
      <c r="R126" s="42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47"/>
      <c r="AU126" s="47"/>
      <c r="AV126" s="5"/>
      <c r="AW126" s="36"/>
      <c r="AX126" s="5"/>
      <c r="AY126" s="5"/>
      <c r="AZ126" s="5"/>
      <c r="BA126" s="5"/>
    </row>
    <row r="127" spans="1:53" ht="3" hidden="1" customHeight="1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</row>
    <row r="128" spans="1:53" hidden="1" x14ac:dyDescent="0.2">
      <c r="A128" s="44"/>
      <c r="B128" s="44"/>
      <c r="C128" s="5"/>
      <c r="D128" s="45"/>
      <c r="E128" s="45"/>
      <c r="F128" s="45"/>
      <c r="G128" s="45"/>
      <c r="H128" s="45"/>
      <c r="I128" s="45"/>
      <c r="J128" s="45"/>
      <c r="K128" s="5"/>
      <c r="L128" s="46"/>
      <c r="M128" s="46"/>
      <c r="N128" s="5"/>
      <c r="O128" s="41"/>
      <c r="P128" s="41"/>
      <c r="Q128" s="42"/>
      <c r="R128" s="42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47"/>
      <c r="AU128" s="47"/>
      <c r="AV128" s="5"/>
      <c r="AW128" s="36"/>
      <c r="AX128" s="5"/>
      <c r="AY128" s="5"/>
      <c r="AZ128" s="5"/>
      <c r="BA128" s="5"/>
    </row>
    <row r="129" spans="1:53" ht="3.75" hidden="1" customHeight="1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</row>
    <row r="130" spans="1:53" hidden="1" x14ac:dyDescent="0.2">
      <c r="A130" s="44"/>
      <c r="B130" s="44"/>
      <c r="C130" s="5"/>
      <c r="D130" s="45"/>
      <c r="E130" s="45"/>
      <c r="F130" s="45"/>
      <c r="G130" s="45"/>
      <c r="H130" s="45"/>
      <c r="I130" s="45"/>
      <c r="J130" s="45"/>
      <c r="K130" s="5"/>
      <c r="L130" s="46"/>
      <c r="M130" s="46"/>
      <c r="N130" s="5"/>
      <c r="O130" s="41"/>
      <c r="P130" s="41"/>
      <c r="Q130" s="42"/>
      <c r="R130" s="42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47"/>
      <c r="AU130" s="47"/>
      <c r="AV130" s="5"/>
      <c r="AW130" s="36"/>
      <c r="AX130" s="5"/>
      <c r="AY130" s="5"/>
      <c r="AZ130" s="5"/>
      <c r="BA130" s="5"/>
    </row>
    <row r="131" spans="1:53" ht="2.25" hidden="1" customHeight="1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</row>
    <row r="132" spans="1:53" hidden="1" x14ac:dyDescent="0.2">
      <c r="A132" s="44"/>
      <c r="B132" s="44"/>
      <c r="C132" s="5"/>
      <c r="D132" s="45"/>
      <c r="E132" s="45"/>
      <c r="F132" s="45"/>
      <c r="G132" s="45"/>
      <c r="H132" s="45"/>
      <c r="I132" s="45"/>
      <c r="J132" s="45"/>
      <c r="K132" s="5"/>
      <c r="L132" s="46"/>
      <c r="M132" s="46"/>
      <c r="N132" s="5"/>
      <c r="O132" s="41"/>
      <c r="P132" s="41"/>
      <c r="Q132" s="42"/>
      <c r="R132" s="42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47"/>
      <c r="AU132" s="47"/>
      <c r="AV132" s="5"/>
      <c r="AW132" s="36"/>
      <c r="AX132" s="5"/>
      <c r="AY132" s="5"/>
      <c r="AZ132" s="5"/>
      <c r="BA132" s="5"/>
    </row>
    <row r="133" spans="1:53" ht="3" hidden="1" customHeight="1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</row>
    <row r="134" spans="1:53" hidden="1" x14ac:dyDescent="0.2">
      <c r="A134" s="44"/>
      <c r="B134" s="44"/>
      <c r="C134" s="5"/>
      <c r="D134" s="45"/>
      <c r="E134" s="45"/>
      <c r="F134" s="45"/>
      <c r="G134" s="45"/>
      <c r="H134" s="45"/>
      <c r="I134" s="45"/>
      <c r="J134" s="45"/>
      <c r="K134" s="5"/>
      <c r="L134" s="46"/>
      <c r="M134" s="46"/>
      <c r="N134" s="5"/>
      <c r="O134" s="41"/>
      <c r="P134" s="41"/>
      <c r="Q134" s="42"/>
      <c r="R134" s="42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47"/>
      <c r="AU134" s="47"/>
      <c r="AV134" s="5"/>
      <c r="AW134" s="36"/>
      <c r="AX134" s="5"/>
      <c r="AY134" s="5"/>
      <c r="AZ134" s="5"/>
      <c r="BA134" s="5"/>
    </row>
    <row r="135" spans="1:53" ht="3" hidden="1" customHeight="1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</row>
    <row r="136" spans="1:53" hidden="1" x14ac:dyDescent="0.2">
      <c r="A136" s="44"/>
      <c r="B136" s="44"/>
      <c r="C136" s="5"/>
      <c r="D136" s="45"/>
      <c r="E136" s="45"/>
      <c r="F136" s="45"/>
      <c r="G136" s="45"/>
      <c r="H136" s="45"/>
      <c r="I136" s="45"/>
      <c r="J136" s="45"/>
      <c r="K136" s="5"/>
      <c r="L136" s="46"/>
      <c r="M136" s="46"/>
      <c r="N136" s="5"/>
      <c r="O136" s="41"/>
      <c r="P136" s="41"/>
      <c r="Q136" s="42"/>
      <c r="R136" s="42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47"/>
      <c r="AU136" s="47"/>
      <c r="AV136" s="5"/>
      <c r="AW136" s="36"/>
      <c r="AX136" s="5"/>
      <c r="AY136" s="5"/>
      <c r="AZ136" s="5"/>
      <c r="BA136" s="5"/>
    </row>
    <row r="137" spans="1:53" ht="4.5" hidden="1" customHeight="1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</row>
    <row r="138" spans="1:53" hidden="1" x14ac:dyDescent="0.2">
      <c r="A138" s="48"/>
      <c r="B138" s="48"/>
      <c r="C138" s="38"/>
      <c r="D138" s="48"/>
      <c r="E138" s="48"/>
      <c r="F138" s="48"/>
      <c r="G138" s="48"/>
      <c r="H138" s="48"/>
      <c r="I138" s="48"/>
      <c r="J138" s="48"/>
      <c r="K138" s="38"/>
      <c r="L138" s="48"/>
      <c r="M138" s="48"/>
      <c r="N138" s="38"/>
      <c r="O138" s="49"/>
      <c r="P138" s="49"/>
      <c r="Q138" s="50"/>
      <c r="R138" s="50"/>
      <c r="S138" s="5"/>
      <c r="T138" s="50"/>
      <c r="U138" s="50"/>
      <c r="V138" s="5"/>
      <c r="W138" s="50"/>
      <c r="X138" s="50"/>
      <c r="Y138" s="5"/>
      <c r="Z138" s="50"/>
      <c r="AA138" s="50"/>
      <c r="AB138" s="5"/>
      <c r="AC138" s="50"/>
      <c r="AD138" s="50"/>
      <c r="AE138" s="5"/>
      <c r="AF138" s="50"/>
      <c r="AG138" s="50"/>
      <c r="AH138" s="5"/>
      <c r="AI138" s="50"/>
      <c r="AJ138" s="50"/>
      <c r="AK138" s="5"/>
      <c r="AL138" s="50"/>
      <c r="AM138" s="50"/>
      <c r="AN138" s="50"/>
      <c r="AO138" s="50"/>
      <c r="AP138" s="50"/>
      <c r="AQ138" s="50"/>
      <c r="AR138" s="50"/>
      <c r="AS138" s="5"/>
      <c r="AT138" s="45"/>
      <c r="AU138" s="45"/>
      <c r="AV138" s="5"/>
      <c r="AW138" s="36"/>
      <c r="AX138" s="5"/>
      <c r="AY138" s="5"/>
      <c r="AZ138" s="5"/>
      <c r="BA138" s="5"/>
    </row>
    <row r="139" spans="1:53" ht="5.25" hidden="1" customHeight="1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36"/>
      <c r="AX139" s="5"/>
      <c r="AY139" s="5"/>
      <c r="AZ139" s="5"/>
      <c r="BA139" s="5"/>
    </row>
    <row r="140" spans="1:53" hidden="1" x14ac:dyDescent="0.2">
      <c r="A140" s="48"/>
      <c r="B140" s="48"/>
      <c r="C140" s="38"/>
      <c r="D140" s="48"/>
      <c r="E140" s="48"/>
      <c r="F140" s="48"/>
      <c r="G140" s="48"/>
      <c r="H140" s="48"/>
      <c r="I140" s="48"/>
      <c r="J140" s="48"/>
      <c r="K140" s="38"/>
      <c r="L140" s="48"/>
      <c r="M140" s="48"/>
      <c r="N140" s="38"/>
      <c r="O140" s="49"/>
      <c r="P140" s="49"/>
      <c r="Q140" s="50"/>
      <c r="R140" s="50"/>
      <c r="S140" s="5"/>
      <c r="T140" s="50"/>
      <c r="U140" s="50"/>
      <c r="V140" s="5"/>
      <c r="W140" s="50"/>
      <c r="X140" s="50"/>
      <c r="Y140" s="5"/>
      <c r="Z140" s="50"/>
      <c r="AA140" s="50"/>
      <c r="AB140" s="5"/>
      <c r="AC140" s="50"/>
      <c r="AD140" s="50"/>
      <c r="AE140" s="5"/>
      <c r="AF140" s="50"/>
      <c r="AG140" s="50"/>
      <c r="AH140" s="5"/>
      <c r="AI140" s="50"/>
      <c r="AJ140" s="50"/>
      <c r="AK140" s="5"/>
      <c r="AL140" s="50"/>
      <c r="AM140" s="50"/>
      <c r="AN140" s="50"/>
      <c r="AO140" s="50"/>
      <c r="AP140" s="50"/>
      <c r="AQ140" s="50"/>
      <c r="AR140" s="50"/>
      <c r="AS140" s="5"/>
      <c r="AT140" s="45"/>
      <c r="AU140" s="45"/>
      <c r="AV140" s="5"/>
      <c r="AW140" s="36"/>
      <c r="AX140" s="5"/>
      <c r="AY140" s="5"/>
      <c r="AZ140" s="5"/>
      <c r="BA140" s="5"/>
    </row>
    <row r="141" spans="1:53" hidden="1" x14ac:dyDescent="0.2">
      <c r="A141" s="44"/>
      <c r="B141" s="44"/>
      <c r="C141" s="5"/>
      <c r="D141" s="45"/>
      <c r="E141" s="45"/>
      <c r="F141" s="45"/>
      <c r="G141" s="45"/>
      <c r="H141" s="45"/>
      <c r="I141" s="45"/>
      <c r="J141" s="45"/>
      <c r="K141" s="5"/>
      <c r="L141" s="46"/>
      <c r="M141" s="46"/>
      <c r="N141" s="5"/>
      <c r="O141" s="41"/>
      <c r="P141" s="41"/>
      <c r="Q141" s="42"/>
      <c r="R141" s="42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47"/>
      <c r="AU141" s="47"/>
      <c r="AV141" s="5"/>
      <c r="AW141" s="36"/>
      <c r="AX141" s="5"/>
      <c r="AY141" s="5"/>
      <c r="AZ141" s="5"/>
      <c r="BA141" s="5"/>
    </row>
    <row r="142" spans="1:53" ht="3.75" hidden="1" customHeight="1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</row>
    <row r="143" spans="1:53" hidden="1" x14ac:dyDescent="0.2">
      <c r="A143" s="44"/>
      <c r="B143" s="44"/>
      <c r="C143" s="5"/>
      <c r="D143" s="45"/>
      <c r="E143" s="45"/>
      <c r="F143" s="45"/>
      <c r="G143" s="45"/>
      <c r="H143" s="45"/>
      <c r="I143" s="45"/>
      <c r="J143" s="45"/>
      <c r="K143" s="5"/>
      <c r="L143" s="46"/>
      <c r="M143" s="46"/>
      <c r="N143" s="5"/>
      <c r="O143" s="41"/>
      <c r="P143" s="41"/>
      <c r="Q143" s="42"/>
      <c r="R143" s="42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47"/>
      <c r="AU143" s="47"/>
      <c r="AV143" s="5"/>
      <c r="AW143" s="36"/>
      <c r="AX143" s="5"/>
      <c r="AY143" s="5"/>
      <c r="AZ143" s="5"/>
      <c r="BA143" s="5"/>
    </row>
    <row r="144" spans="1:53" ht="3" hidden="1" customHeight="1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</row>
    <row r="145" spans="1:53" hidden="1" x14ac:dyDescent="0.2">
      <c r="A145" s="44"/>
      <c r="B145" s="44"/>
      <c r="C145" s="5"/>
      <c r="D145" s="45"/>
      <c r="E145" s="45"/>
      <c r="F145" s="45"/>
      <c r="G145" s="45"/>
      <c r="H145" s="45"/>
      <c r="I145" s="45"/>
      <c r="J145" s="45"/>
      <c r="K145" s="5"/>
      <c r="L145" s="46"/>
      <c r="M145" s="46"/>
      <c r="N145" s="5"/>
      <c r="O145" s="41"/>
      <c r="P145" s="41"/>
      <c r="Q145" s="42"/>
      <c r="R145" s="42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47"/>
      <c r="AU145" s="47"/>
      <c r="AV145" s="5"/>
      <c r="AW145" s="36"/>
      <c r="AX145" s="5"/>
      <c r="AY145" s="5"/>
      <c r="AZ145" s="5"/>
      <c r="BA145" s="5"/>
    </row>
    <row r="146" spans="1:53" ht="3" hidden="1" customHeight="1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</row>
    <row r="147" spans="1:53" hidden="1" x14ac:dyDescent="0.2">
      <c r="A147" s="44"/>
      <c r="B147" s="44"/>
      <c r="C147" s="5"/>
      <c r="D147" s="45"/>
      <c r="E147" s="45"/>
      <c r="F147" s="45"/>
      <c r="G147" s="45"/>
      <c r="H147" s="45"/>
      <c r="I147" s="45"/>
      <c r="J147" s="45"/>
      <c r="K147" s="5"/>
      <c r="L147" s="46"/>
      <c r="M147" s="46"/>
      <c r="N147" s="5"/>
      <c r="O147" s="41"/>
      <c r="P147" s="41"/>
      <c r="Q147" s="42"/>
      <c r="R147" s="42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47"/>
      <c r="AU147" s="47"/>
      <c r="AV147" s="5"/>
      <c r="AW147" s="36"/>
      <c r="AX147" s="5"/>
      <c r="AY147" s="5"/>
      <c r="AZ147" s="5"/>
      <c r="BA147" s="5"/>
    </row>
    <row r="148" spans="1:53" ht="3.75" hidden="1" customHeight="1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</row>
    <row r="149" spans="1:53" hidden="1" x14ac:dyDescent="0.2">
      <c r="A149" s="44"/>
      <c r="B149" s="44"/>
      <c r="C149" s="5"/>
      <c r="D149" s="45"/>
      <c r="E149" s="45"/>
      <c r="F149" s="45"/>
      <c r="G149" s="45"/>
      <c r="H149" s="45"/>
      <c r="I149" s="45"/>
      <c r="J149" s="45"/>
      <c r="K149" s="5"/>
      <c r="L149" s="46"/>
      <c r="M149" s="46"/>
      <c r="N149" s="5"/>
      <c r="O149" s="41"/>
      <c r="P149" s="41"/>
      <c r="Q149" s="42"/>
      <c r="R149" s="42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47"/>
      <c r="AU149" s="47"/>
      <c r="AV149" s="5"/>
      <c r="AW149" s="36"/>
      <c r="AX149" s="5"/>
      <c r="AY149" s="5"/>
      <c r="AZ149" s="5"/>
      <c r="BA149" s="5"/>
    </row>
    <row r="150" spans="1:53" ht="3" hidden="1" customHeight="1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</row>
    <row r="151" spans="1:53" hidden="1" x14ac:dyDescent="0.2">
      <c r="A151" s="44"/>
      <c r="B151" s="44"/>
      <c r="C151" s="5"/>
      <c r="D151" s="45"/>
      <c r="E151" s="45"/>
      <c r="F151" s="45"/>
      <c r="G151" s="45"/>
      <c r="H151" s="45"/>
      <c r="I151" s="45"/>
      <c r="J151" s="45"/>
      <c r="K151" s="5"/>
      <c r="L151" s="46"/>
      <c r="M151" s="46"/>
      <c r="N151" s="5"/>
      <c r="O151" s="41"/>
      <c r="P151" s="41"/>
      <c r="Q151" s="42"/>
      <c r="R151" s="42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47"/>
      <c r="AU151" s="47"/>
      <c r="AV151" s="5"/>
      <c r="AW151" s="36"/>
      <c r="AX151" s="5"/>
      <c r="AY151" s="5"/>
      <c r="AZ151" s="5"/>
      <c r="BA151" s="5"/>
    </row>
    <row r="152" spans="1:53" ht="3.75" hidden="1" customHeight="1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</row>
    <row r="153" spans="1:53" hidden="1" x14ac:dyDescent="0.2">
      <c r="A153" s="44"/>
      <c r="B153" s="44"/>
      <c r="C153" s="5"/>
      <c r="D153" s="45"/>
      <c r="E153" s="45"/>
      <c r="F153" s="45"/>
      <c r="G153" s="45"/>
      <c r="H153" s="45"/>
      <c r="I153" s="45"/>
      <c r="J153" s="45"/>
      <c r="K153" s="5"/>
      <c r="L153" s="46"/>
      <c r="M153" s="46"/>
      <c r="N153" s="5"/>
      <c r="O153" s="41"/>
      <c r="P153" s="41"/>
      <c r="Q153" s="42"/>
      <c r="R153" s="42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47"/>
      <c r="AU153" s="47"/>
      <c r="AV153" s="5"/>
      <c r="AW153" s="36"/>
      <c r="AX153" s="5"/>
      <c r="AY153" s="5"/>
      <c r="AZ153" s="5"/>
      <c r="BA153" s="5"/>
    </row>
    <row r="154" spans="1:53" ht="4.5" hidden="1" customHeight="1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</row>
    <row r="155" spans="1:53" hidden="1" x14ac:dyDescent="0.2">
      <c r="A155" s="44"/>
      <c r="B155" s="44"/>
      <c r="C155" s="5"/>
      <c r="D155" s="45"/>
      <c r="E155" s="45"/>
      <c r="F155" s="45"/>
      <c r="G155" s="45"/>
      <c r="H155" s="45"/>
      <c r="I155" s="45"/>
      <c r="J155" s="45"/>
      <c r="K155" s="5"/>
      <c r="L155" s="46"/>
      <c r="M155" s="46"/>
      <c r="N155" s="5"/>
      <c r="O155" s="41"/>
      <c r="P155" s="41"/>
      <c r="Q155" s="42"/>
      <c r="R155" s="42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47"/>
      <c r="AU155" s="47"/>
      <c r="AV155" s="5"/>
      <c r="AW155" s="36"/>
      <c r="AX155" s="5"/>
      <c r="AY155" s="5"/>
      <c r="AZ155" s="5"/>
      <c r="BA155" s="5"/>
    </row>
    <row r="156" spans="1:53" ht="5.25" hidden="1" customHeight="1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36"/>
      <c r="AX156" s="5"/>
      <c r="AY156" s="5"/>
      <c r="AZ156" s="5"/>
      <c r="BA156" s="5"/>
    </row>
    <row r="157" spans="1:53" hidden="1" x14ac:dyDescent="0.2">
      <c r="A157" s="48"/>
      <c r="B157" s="48"/>
      <c r="C157" s="38"/>
      <c r="D157" s="48"/>
      <c r="E157" s="48"/>
      <c r="F157" s="48"/>
      <c r="G157" s="48"/>
      <c r="H157" s="48"/>
      <c r="I157" s="48"/>
      <c r="J157" s="48"/>
      <c r="K157" s="38"/>
      <c r="L157" s="48"/>
      <c r="M157" s="48"/>
      <c r="N157" s="38"/>
      <c r="O157" s="49"/>
      <c r="P157" s="49"/>
      <c r="Q157" s="50"/>
      <c r="R157" s="50"/>
      <c r="S157" s="5"/>
      <c r="T157" s="50"/>
      <c r="U157" s="50"/>
      <c r="V157" s="5"/>
      <c r="W157" s="50"/>
      <c r="X157" s="50"/>
      <c r="Y157" s="5"/>
      <c r="Z157" s="50"/>
      <c r="AA157" s="50"/>
      <c r="AB157" s="5"/>
      <c r="AC157" s="50"/>
      <c r="AD157" s="50"/>
      <c r="AE157" s="5"/>
      <c r="AF157" s="50"/>
      <c r="AG157" s="50"/>
      <c r="AH157" s="5"/>
      <c r="AI157" s="50"/>
      <c r="AJ157" s="50"/>
      <c r="AK157" s="5"/>
      <c r="AL157" s="50"/>
      <c r="AM157" s="50"/>
      <c r="AN157" s="50"/>
      <c r="AO157" s="50"/>
      <c r="AP157" s="50"/>
      <c r="AQ157" s="50"/>
      <c r="AR157" s="50"/>
      <c r="AS157" s="5"/>
      <c r="AT157" s="45"/>
      <c r="AU157" s="45"/>
      <c r="AV157" s="5"/>
      <c r="AW157" s="36"/>
      <c r="AX157" s="5"/>
      <c r="AY157" s="5"/>
      <c r="AZ157" s="5"/>
      <c r="BA157" s="5"/>
    </row>
    <row r="158" spans="1:53" ht="3" hidden="1" customHeight="1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</row>
    <row r="159" spans="1:53" hidden="1" x14ac:dyDescent="0.2">
      <c r="A159" s="44"/>
      <c r="B159" s="44"/>
      <c r="C159" s="5"/>
      <c r="D159" s="45"/>
      <c r="E159" s="45"/>
      <c r="F159" s="45"/>
      <c r="G159" s="45"/>
      <c r="H159" s="45"/>
      <c r="I159" s="45"/>
      <c r="J159" s="45"/>
      <c r="K159" s="5"/>
      <c r="L159" s="46"/>
      <c r="M159" s="46"/>
      <c r="N159" s="5"/>
      <c r="O159" s="41"/>
      <c r="P159" s="41"/>
      <c r="Q159" s="42"/>
      <c r="R159" s="42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47"/>
      <c r="AU159" s="47"/>
      <c r="AV159" s="5"/>
      <c r="AW159" s="36"/>
      <c r="AX159" s="5"/>
      <c r="AY159" s="5"/>
      <c r="AZ159" s="5"/>
      <c r="BA159" s="5"/>
    </row>
    <row r="160" spans="1:53" ht="3.75" hidden="1" customHeight="1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</row>
    <row r="161" spans="1:53" hidden="1" x14ac:dyDescent="0.2">
      <c r="A161" s="44"/>
      <c r="B161" s="44"/>
      <c r="C161" s="5"/>
      <c r="D161" s="45"/>
      <c r="E161" s="45"/>
      <c r="F161" s="45"/>
      <c r="G161" s="45"/>
      <c r="H161" s="45"/>
      <c r="I161" s="45"/>
      <c r="J161" s="45"/>
      <c r="K161" s="5"/>
      <c r="L161" s="46"/>
      <c r="M161" s="46"/>
      <c r="N161" s="5"/>
      <c r="O161" s="41"/>
      <c r="P161" s="41"/>
      <c r="Q161" s="42"/>
      <c r="R161" s="42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47"/>
      <c r="AU161" s="47"/>
      <c r="AV161" s="5"/>
      <c r="AW161" s="36"/>
      <c r="AX161" s="5"/>
      <c r="AY161" s="5"/>
      <c r="AZ161" s="5"/>
      <c r="BA161" s="5"/>
    </row>
    <row r="162" spans="1:53" ht="4.5" hidden="1" customHeight="1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</row>
    <row r="163" spans="1:53" hidden="1" x14ac:dyDescent="0.2">
      <c r="A163" s="44"/>
      <c r="B163" s="44"/>
      <c r="C163" s="5"/>
      <c r="D163" s="45"/>
      <c r="E163" s="45"/>
      <c r="F163" s="45"/>
      <c r="G163" s="45"/>
      <c r="H163" s="45"/>
      <c r="I163" s="45"/>
      <c r="J163" s="45"/>
      <c r="K163" s="5"/>
      <c r="L163" s="46"/>
      <c r="M163" s="46"/>
      <c r="N163" s="5"/>
      <c r="O163" s="41"/>
      <c r="P163" s="41"/>
      <c r="Q163" s="42"/>
      <c r="R163" s="42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47"/>
      <c r="AU163" s="47"/>
      <c r="AV163" s="5"/>
      <c r="AW163" s="36"/>
      <c r="AX163" s="5"/>
      <c r="AY163" s="5"/>
      <c r="AZ163" s="5"/>
      <c r="BA163" s="5"/>
    </row>
    <row r="164" spans="1:53" ht="5.25" hidden="1" customHeight="1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</row>
    <row r="165" spans="1:53" hidden="1" x14ac:dyDescent="0.2">
      <c r="A165" s="44"/>
      <c r="B165" s="44"/>
      <c r="C165" s="5"/>
      <c r="D165" s="45"/>
      <c r="E165" s="45"/>
      <c r="F165" s="45"/>
      <c r="G165" s="45"/>
      <c r="H165" s="45"/>
      <c r="I165" s="45"/>
      <c r="J165" s="45"/>
      <c r="K165" s="5"/>
      <c r="L165" s="46"/>
      <c r="M165" s="46"/>
      <c r="N165" s="5"/>
      <c r="O165" s="41"/>
      <c r="P165" s="41"/>
      <c r="Q165" s="42"/>
      <c r="R165" s="42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47"/>
      <c r="AU165" s="47"/>
      <c r="AV165" s="5"/>
      <c r="AW165" s="36"/>
      <c r="AX165" s="5"/>
      <c r="AY165" s="5"/>
      <c r="AZ165" s="5"/>
      <c r="BA165" s="5"/>
    </row>
    <row r="166" spans="1:53" ht="3.75" hidden="1" customHeight="1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</row>
    <row r="167" spans="1:53" hidden="1" x14ac:dyDescent="0.2">
      <c r="A167" s="44"/>
      <c r="B167" s="44"/>
      <c r="C167" s="5"/>
      <c r="D167" s="45"/>
      <c r="E167" s="45"/>
      <c r="F167" s="45"/>
      <c r="G167" s="45"/>
      <c r="H167" s="45"/>
      <c r="I167" s="45"/>
      <c r="J167" s="45"/>
      <c r="K167" s="5"/>
      <c r="L167" s="46"/>
      <c r="M167" s="46"/>
      <c r="N167" s="5"/>
      <c r="O167" s="41"/>
      <c r="P167" s="41"/>
      <c r="Q167" s="42"/>
      <c r="R167" s="42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47"/>
      <c r="AU167" s="47"/>
      <c r="AV167" s="5"/>
      <c r="AW167" s="36"/>
      <c r="AX167" s="5"/>
      <c r="AY167" s="5"/>
      <c r="AZ167" s="5"/>
      <c r="BA167" s="5"/>
    </row>
    <row r="168" spans="1:53" ht="4.5" hidden="1" customHeight="1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</row>
    <row r="169" spans="1:53" hidden="1" x14ac:dyDescent="0.2">
      <c r="A169" s="44"/>
      <c r="B169" s="44"/>
      <c r="C169" s="5"/>
      <c r="D169" s="45"/>
      <c r="E169" s="45"/>
      <c r="F169" s="45"/>
      <c r="G169" s="45"/>
      <c r="H169" s="45"/>
      <c r="I169" s="45"/>
      <c r="J169" s="45"/>
      <c r="K169" s="5"/>
      <c r="L169" s="46"/>
      <c r="M169" s="46"/>
      <c r="N169" s="5"/>
      <c r="O169" s="41"/>
      <c r="P169" s="41"/>
      <c r="Q169" s="42"/>
      <c r="R169" s="42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47"/>
      <c r="AU169" s="47"/>
      <c r="AV169" s="5"/>
      <c r="AW169" s="36"/>
      <c r="AX169" s="5"/>
      <c r="AY169" s="5"/>
      <c r="AZ169" s="5"/>
      <c r="BA169" s="5"/>
    </row>
    <row r="170" spans="1:53" ht="3.75" hidden="1" customHeight="1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</row>
    <row r="171" spans="1:53" hidden="1" x14ac:dyDescent="0.2">
      <c r="A171" s="44"/>
      <c r="B171" s="44"/>
      <c r="C171" s="5"/>
      <c r="D171" s="45"/>
      <c r="E171" s="45"/>
      <c r="F171" s="45"/>
      <c r="G171" s="45"/>
      <c r="H171" s="45"/>
      <c r="I171" s="45"/>
      <c r="J171" s="45"/>
      <c r="K171" s="5"/>
      <c r="L171" s="46"/>
      <c r="M171" s="46"/>
      <c r="N171" s="5"/>
      <c r="O171" s="41"/>
      <c r="P171" s="41"/>
      <c r="Q171" s="42"/>
      <c r="R171" s="42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47"/>
      <c r="AU171" s="47"/>
      <c r="AV171" s="5"/>
      <c r="AW171" s="36"/>
      <c r="AX171" s="5"/>
      <c r="AY171" s="5"/>
      <c r="AZ171" s="5"/>
      <c r="BA171" s="5"/>
    </row>
    <row r="172" spans="1:53" ht="4.5" hidden="1" customHeight="1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</row>
    <row r="173" spans="1:53" hidden="1" x14ac:dyDescent="0.2">
      <c r="A173" s="44"/>
      <c r="B173" s="44"/>
      <c r="C173" s="5"/>
      <c r="D173" s="45"/>
      <c r="E173" s="45"/>
      <c r="F173" s="45"/>
      <c r="G173" s="45"/>
      <c r="H173" s="45"/>
      <c r="I173" s="45"/>
      <c r="J173" s="45"/>
      <c r="K173" s="5"/>
      <c r="L173" s="46"/>
      <c r="M173" s="46"/>
      <c r="N173" s="5"/>
      <c r="O173" s="41"/>
      <c r="P173" s="41"/>
      <c r="Q173" s="42"/>
      <c r="R173" s="42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47"/>
      <c r="AU173" s="47"/>
      <c r="AV173" s="5"/>
      <c r="AW173" s="36"/>
      <c r="AX173" s="5"/>
      <c r="AY173" s="5"/>
      <c r="AZ173" s="5"/>
      <c r="BA173" s="5"/>
    </row>
    <row r="174" spans="1:53" ht="3.75" hidden="1" customHeight="1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</row>
    <row r="175" spans="1:53" hidden="1" x14ac:dyDescent="0.2">
      <c r="A175" s="44"/>
      <c r="B175" s="44"/>
      <c r="C175" s="5"/>
      <c r="D175" s="45"/>
      <c r="E175" s="45"/>
      <c r="F175" s="45"/>
      <c r="G175" s="45"/>
      <c r="H175" s="45"/>
      <c r="I175" s="45"/>
      <c r="J175" s="45"/>
      <c r="K175" s="5"/>
      <c r="L175" s="46"/>
      <c r="M175" s="46"/>
      <c r="N175" s="5"/>
      <c r="O175" s="41"/>
      <c r="P175" s="41"/>
      <c r="Q175" s="42"/>
      <c r="R175" s="42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47"/>
      <c r="AU175" s="47"/>
      <c r="AV175" s="5"/>
      <c r="AW175" s="36"/>
      <c r="AX175" s="5"/>
      <c r="AY175" s="5"/>
      <c r="AZ175" s="5"/>
      <c r="BA175" s="5"/>
    </row>
    <row r="176" spans="1:53" ht="3.75" hidden="1" customHeight="1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</row>
    <row r="177" spans="1:53" hidden="1" x14ac:dyDescent="0.2">
      <c r="A177" s="44"/>
      <c r="B177" s="44"/>
      <c r="C177" s="5"/>
      <c r="D177" s="45"/>
      <c r="E177" s="45"/>
      <c r="F177" s="45"/>
      <c r="G177" s="45"/>
      <c r="H177" s="45"/>
      <c r="I177" s="45"/>
      <c r="J177" s="45"/>
      <c r="K177" s="5"/>
      <c r="L177" s="46"/>
      <c r="M177" s="46"/>
      <c r="N177" s="5"/>
      <c r="O177" s="41"/>
      <c r="P177" s="41"/>
      <c r="Q177" s="42"/>
      <c r="R177" s="42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47"/>
      <c r="AU177" s="47"/>
      <c r="AV177" s="5"/>
      <c r="AW177" s="36"/>
      <c r="AX177" s="5"/>
      <c r="AY177" s="5"/>
      <c r="AZ177" s="5"/>
      <c r="BA177" s="5"/>
    </row>
    <row r="178" spans="1:53" ht="3.75" hidden="1" customHeight="1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</row>
    <row r="179" spans="1:53" hidden="1" x14ac:dyDescent="0.2">
      <c r="A179" s="44"/>
      <c r="B179" s="44"/>
      <c r="C179" s="5"/>
      <c r="D179" s="45"/>
      <c r="E179" s="45"/>
      <c r="F179" s="45"/>
      <c r="G179" s="45"/>
      <c r="H179" s="45"/>
      <c r="I179" s="45"/>
      <c r="J179" s="45"/>
      <c r="K179" s="5"/>
      <c r="L179" s="46"/>
      <c r="M179" s="46"/>
      <c r="N179" s="5"/>
      <c r="O179" s="41"/>
      <c r="P179" s="41"/>
      <c r="Q179" s="42"/>
      <c r="R179" s="42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47"/>
      <c r="AU179" s="47"/>
      <c r="AV179" s="5"/>
      <c r="AW179" s="36"/>
      <c r="AX179" s="5"/>
      <c r="AY179" s="5"/>
      <c r="AZ179" s="5"/>
      <c r="BA179" s="5"/>
    </row>
    <row r="180" spans="1:53" ht="5.25" hidden="1" customHeight="1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</row>
    <row r="181" spans="1:53" hidden="1" x14ac:dyDescent="0.2">
      <c r="A181" s="44"/>
      <c r="B181" s="44"/>
      <c r="C181" s="5"/>
      <c r="D181" s="45"/>
      <c r="E181" s="45"/>
      <c r="F181" s="45"/>
      <c r="G181" s="45"/>
      <c r="H181" s="45"/>
      <c r="I181" s="45"/>
      <c r="J181" s="45"/>
      <c r="K181" s="5"/>
      <c r="L181" s="46"/>
      <c r="M181" s="46"/>
      <c r="N181" s="5"/>
      <c r="O181" s="41"/>
      <c r="P181" s="41"/>
      <c r="Q181" s="42"/>
      <c r="R181" s="42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47"/>
      <c r="AU181" s="47"/>
      <c r="AV181" s="5"/>
      <c r="AW181" s="36"/>
      <c r="AX181" s="5"/>
      <c r="AY181" s="5"/>
      <c r="AZ181" s="5"/>
      <c r="BA181" s="5"/>
    </row>
    <row r="182" spans="1:53" ht="4.5" hidden="1" customHeight="1" x14ac:dyDescent="0.2">
      <c r="A182" s="38"/>
      <c r="B182" s="38"/>
      <c r="C182" s="5"/>
      <c r="D182" s="39"/>
      <c r="E182" s="39"/>
      <c r="F182" s="39"/>
      <c r="G182" s="39"/>
      <c r="H182" s="39"/>
      <c r="I182" s="39"/>
      <c r="J182" s="39"/>
      <c r="K182" s="5"/>
      <c r="L182" s="40"/>
      <c r="M182" s="40"/>
      <c r="N182" s="5"/>
      <c r="O182" s="41"/>
      <c r="P182" s="41"/>
      <c r="Q182" s="42"/>
      <c r="R182" s="42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43"/>
      <c r="AU182" s="43"/>
      <c r="AV182" s="5"/>
      <c r="AW182" s="36"/>
      <c r="AX182" s="5"/>
      <c r="AY182" s="5"/>
      <c r="AZ182" s="5"/>
      <c r="BA182" s="5"/>
    </row>
    <row r="183" spans="1:53" hidden="1" x14ac:dyDescent="0.2">
      <c r="A183" s="44"/>
      <c r="B183" s="44"/>
      <c r="C183" s="5"/>
      <c r="D183" s="45"/>
      <c r="E183" s="45"/>
      <c r="F183" s="45"/>
      <c r="G183" s="45"/>
      <c r="H183" s="45"/>
      <c r="I183" s="45"/>
      <c r="J183" s="45"/>
      <c r="K183" s="5"/>
      <c r="L183" s="46"/>
      <c r="M183" s="46"/>
      <c r="N183" s="5"/>
      <c r="O183" s="41"/>
      <c r="P183" s="41"/>
      <c r="Q183" s="42"/>
      <c r="R183" s="42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47"/>
      <c r="AU183" s="47"/>
      <c r="AV183" s="5"/>
      <c r="AW183" s="36"/>
      <c r="AX183" s="5"/>
      <c r="AY183" s="5"/>
      <c r="AZ183" s="5"/>
      <c r="BA183" s="5"/>
    </row>
    <row r="184" spans="1:53" ht="3.75" hidden="1" customHeight="1" x14ac:dyDescent="0.2">
      <c r="A184" s="38"/>
      <c r="B184" s="38"/>
      <c r="C184" s="5"/>
      <c r="D184" s="39"/>
      <c r="E184" s="39"/>
      <c r="F184" s="39"/>
      <c r="G184" s="39"/>
      <c r="H184" s="39"/>
      <c r="I184" s="39"/>
      <c r="J184" s="39"/>
      <c r="K184" s="5"/>
      <c r="L184" s="40"/>
      <c r="M184" s="40"/>
      <c r="N184" s="5"/>
      <c r="O184" s="41"/>
      <c r="P184" s="41"/>
      <c r="Q184" s="42"/>
      <c r="R184" s="42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43"/>
      <c r="AU184" s="43"/>
      <c r="AV184" s="5"/>
      <c r="AW184" s="36"/>
      <c r="AX184" s="5"/>
      <c r="AY184" s="5"/>
      <c r="AZ184" s="5"/>
      <c r="BA184" s="5"/>
    </row>
    <row r="185" spans="1:53" hidden="1" x14ac:dyDescent="0.2">
      <c r="A185" s="44"/>
      <c r="B185" s="44"/>
      <c r="C185" s="5"/>
      <c r="D185" s="45"/>
      <c r="E185" s="45"/>
      <c r="F185" s="45"/>
      <c r="G185" s="45"/>
      <c r="H185" s="45"/>
      <c r="I185" s="45"/>
      <c r="J185" s="45"/>
      <c r="K185" s="5"/>
      <c r="L185" s="46"/>
      <c r="M185" s="46"/>
      <c r="N185" s="5"/>
      <c r="O185" s="41"/>
      <c r="P185" s="41"/>
      <c r="Q185" s="42"/>
      <c r="R185" s="42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47"/>
      <c r="AU185" s="47"/>
      <c r="AV185" s="5"/>
      <c r="AW185" s="36"/>
      <c r="AX185" s="5"/>
      <c r="AY185" s="5"/>
      <c r="AZ185" s="5"/>
      <c r="BA185" s="5"/>
    </row>
    <row r="186" spans="1:53" ht="3.75" hidden="1" customHeight="1" x14ac:dyDescent="0.2">
      <c r="A186" s="38"/>
      <c r="B186" s="38"/>
      <c r="C186" s="5"/>
      <c r="D186" s="39"/>
      <c r="E186" s="39"/>
      <c r="F186" s="39"/>
      <c r="G186" s="39"/>
      <c r="H186" s="39"/>
      <c r="I186" s="39"/>
      <c r="J186" s="39"/>
      <c r="K186" s="5"/>
      <c r="L186" s="40"/>
      <c r="M186" s="40"/>
      <c r="N186" s="5"/>
      <c r="O186" s="41"/>
      <c r="P186" s="41"/>
      <c r="Q186" s="42"/>
      <c r="R186" s="42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43"/>
      <c r="AU186" s="43"/>
      <c r="AV186" s="5"/>
      <c r="AW186" s="36"/>
      <c r="AX186" s="5"/>
      <c r="AY186" s="5"/>
      <c r="AZ186" s="5"/>
      <c r="BA186" s="5"/>
    </row>
    <row r="187" spans="1:53" hidden="1" x14ac:dyDescent="0.2">
      <c r="A187" s="44"/>
      <c r="B187" s="44"/>
      <c r="C187" s="5"/>
      <c r="D187" s="45"/>
      <c r="E187" s="45"/>
      <c r="F187" s="45"/>
      <c r="G187" s="45"/>
      <c r="H187" s="45"/>
      <c r="I187" s="45"/>
      <c r="J187" s="45"/>
      <c r="K187" s="5"/>
      <c r="L187" s="46"/>
      <c r="M187" s="46"/>
      <c r="N187" s="5"/>
      <c r="O187" s="41"/>
      <c r="P187" s="41"/>
      <c r="Q187" s="42"/>
      <c r="R187" s="42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47"/>
      <c r="AU187" s="47"/>
      <c r="AV187" s="5"/>
      <c r="AW187" s="36"/>
      <c r="AX187" s="5"/>
      <c r="AY187" s="5"/>
      <c r="AZ187" s="5"/>
      <c r="BA187" s="5"/>
    </row>
    <row r="188" spans="1:53" ht="3.75" hidden="1" customHeight="1" x14ac:dyDescent="0.2">
      <c r="A188" s="38"/>
      <c r="B188" s="38"/>
      <c r="C188" s="5"/>
      <c r="D188" s="39"/>
      <c r="E188" s="39"/>
      <c r="F188" s="39"/>
      <c r="G188" s="39"/>
      <c r="H188" s="39"/>
      <c r="I188" s="39"/>
      <c r="J188" s="39"/>
      <c r="K188" s="5"/>
      <c r="L188" s="40"/>
      <c r="M188" s="40"/>
      <c r="N188" s="5"/>
      <c r="O188" s="41"/>
      <c r="P188" s="41"/>
      <c r="Q188" s="42"/>
      <c r="R188" s="42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43"/>
      <c r="AU188" s="43"/>
      <c r="AV188" s="5"/>
      <c r="AW188" s="36"/>
      <c r="AX188" s="5"/>
      <c r="AY188" s="5"/>
      <c r="AZ188" s="5"/>
      <c r="BA188" s="5"/>
    </row>
    <row r="189" spans="1:53" hidden="1" x14ac:dyDescent="0.2">
      <c r="A189" s="44"/>
      <c r="B189" s="44"/>
      <c r="C189" s="5"/>
      <c r="D189" s="45"/>
      <c r="E189" s="45"/>
      <c r="F189" s="45"/>
      <c r="G189" s="45"/>
      <c r="H189" s="45"/>
      <c r="I189" s="45"/>
      <c r="J189" s="45"/>
      <c r="K189" s="5"/>
      <c r="L189" s="46"/>
      <c r="M189" s="46"/>
      <c r="N189" s="5"/>
      <c r="O189" s="41"/>
      <c r="P189" s="41"/>
      <c r="Q189" s="42"/>
      <c r="R189" s="42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47"/>
      <c r="AU189" s="47"/>
      <c r="AV189" s="5"/>
      <c r="AW189" s="36"/>
      <c r="AX189" s="5"/>
      <c r="AY189" s="5"/>
      <c r="AZ189" s="5"/>
      <c r="BA189" s="5"/>
    </row>
    <row r="190" spans="1:53" ht="13.5" hidden="1" customHeight="1" x14ac:dyDescent="0.2">
      <c r="A190" s="38"/>
      <c r="B190" s="38"/>
      <c r="C190" s="5"/>
      <c r="D190" s="39"/>
      <c r="E190" s="39"/>
      <c r="F190" s="39"/>
      <c r="G190" s="39"/>
      <c r="H190" s="39"/>
      <c r="I190" s="39"/>
      <c r="J190" s="39"/>
      <c r="K190" s="5"/>
      <c r="L190" s="40"/>
      <c r="M190" s="40"/>
      <c r="N190" s="5"/>
      <c r="O190" s="41"/>
      <c r="P190" s="41"/>
      <c r="Q190" s="42"/>
      <c r="R190" s="42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43"/>
      <c r="AU190" s="43"/>
      <c r="AV190" s="5"/>
      <c r="AW190" s="36"/>
      <c r="AX190" s="5"/>
      <c r="AY190" s="5"/>
      <c r="AZ190" s="5"/>
      <c r="BA190" s="5"/>
    </row>
    <row r="191" spans="1:53" x14ac:dyDescent="0.2">
      <c r="A191" s="51" t="s">
        <v>7</v>
      </c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"/>
      <c r="O191" s="41"/>
      <c r="P191" s="41"/>
      <c r="Q191" s="42"/>
      <c r="R191" s="42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47"/>
      <c r="AU191" s="47"/>
      <c r="AV191" s="5"/>
      <c r="AW191" s="36"/>
      <c r="AX191" s="5"/>
      <c r="AY191" s="5"/>
      <c r="AZ191" s="5"/>
      <c r="BA191" s="5"/>
    </row>
    <row r="192" spans="1:53" ht="5.25" customHeight="1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</row>
    <row r="193" spans="1:53" x14ac:dyDescent="0.2">
      <c r="A193" s="22">
        <v>9532</v>
      </c>
      <c r="B193" s="23"/>
      <c r="D193" s="24" t="str">
        <f>VLOOKUP(A193,[1]leden!A$1:C$65536,2,FALSE)</f>
        <v>VIENNE Isabelle</v>
      </c>
      <c r="E193" s="25"/>
      <c r="F193" s="25"/>
      <c r="G193" s="25"/>
      <c r="H193" s="25"/>
      <c r="I193" s="25"/>
      <c r="J193" s="26"/>
      <c r="L193" s="27" t="str">
        <f>VLOOKUP(A193,[1]leden!A$1:C$65536,3,FALSE)</f>
        <v>K.GHOK</v>
      </c>
      <c r="M193" s="28"/>
      <c r="O193" s="29">
        <f>VLOOKUP(A193,[1]leden!A$1:F$65536,6,FALSE)</f>
        <v>0</v>
      </c>
      <c r="P193" s="29" t="e">
        <f>VLOOKUP(B193,[1]leden!A$1:D$65536,4,FALSE)</f>
        <v>#N/A</v>
      </c>
      <c r="Q193" s="29">
        <v>26</v>
      </c>
      <c r="R193" s="29">
        <v>31</v>
      </c>
      <c r="S193" s="29"/>
      <c r="T193" s="29">
        <v>26</v>
      </c>
      <c r="U193" s="29">
        <v>48</v>
      </c>
      <c r="V193" s="29"/>
      <c r="W193" s="29">
        <v>29</v>
      </c>
      <c r="X193" s="29">
        <v>37</v>
      </c>
      <c r="Y193" s="29"/>
      <c r="Z193" s="29">
        <v>29</v>
      </c>
      <c r="AA193" s="29">
        <v>37</v>
      </c>
      <c r="AB193" s="29"/>
      <c r="AC193" s="29">
        <v>27</v>
      </c>
      <c r="AD193" s="29">
        <v>14</v>
      </c>
      <c r="AE193" s="29"/>
      <c r="AF193" s="29">
        <v>14</v>
      </c>
      <c r="AG193" s="29">
        <v>19</v>
      </c>
      <c r="AH193" s="29"/>
      <c r="AI193" s="29">
        <v>30</v>
      </c>
      <c r="AJ193" s="29">
        <v>22</v>
      </c>
      <c r="AK193" s="29"/>
      <c r="AL193" s="29">
        <v>23</v>
      </c>
      <c r="AM193" s="29">
        <v>30</v>
      </c>
      <c r="AN193" s="29">
        <v>23</v>
      </c>
      <c r="AO193" s="29"/>
      <c r="AP193" s="29"/>
      <c r="AQ193" s="29"/>
      <c r="AR193" s="29"/>
      <c r="AS193" s="29"/>
      <c r="AT193" s="52">
        <f>ROUNDDOWN(AZ193/BA193,3)</f>
        <v>0.85699999999999998</v>
      </c>
      <c r="AU193" s="53"/>
      <c r="AW193" s="32" t="str">
        <f>IF(AT193&lt;2.2,"OG",IF(AND(AT193&gt;=2.2,AT193&lt;2.8),"MG",IF(AND(AT193&gt;=2.8,AT193&lt;3.6),"PR",IF(AND(AT193&gt;=3.6,AT193&lt;4.8),"DPR",IF(AND(AT193&gt;=4.8,AT193&lt;6.4),"DRPR")))))</f>
        <v>OG</v>
      </c>
      <c r="AZ193">
        <f>SUM(Q193,T193,W193,Z193,AC193,AF193,AI193,AL193,AO193,AR193)</f>
        <v>204</v>
      </c>
      <c r="BA193">
        <f>SUM(R193,U193,X193,AA193,AD193,AG193,AJ193,AM193,AP193,AS193)</f>
        <v>238</v>
      </c>
    </row>
    <row r="194" spans="1:53" ht="4.5" customHeight="1" x14ac:dyDescent="0.2"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T194" s="54"/>
      <c r="AU194" s="54"/>
      <c r="AW194" s="32"/>
    </row>
    <row r="195" spans="1:53" x14ac:dyDescent="0.2">
      <c r="A195" s="22">
        <v>1058</v>
      </c>
      <c r="B195" s="23"/>
      <c r="D195" s="24" t="str">
        <f>VLOOKUP(A195,[1]leden!A$1:C$65536,2,FALSE)</f>
        <v>VERMEERSCH Dave</v>
      </c>
      <c r="E195" s="25"/>
      <c r="F195" s="25"/>
      <c r="G195" s="25"/>
      <c r="H195" s="25"/>
      <c r="I195" s="25"/>
      <c r="J195" s="26"/>
      <c r="L195" s="27" t="str">
        <f>VLOOKUP(A195,[1]leden!A$1:C$65536,3,FALSE)</f>
        <v>K.GHOK</v>
      </c>
      <c r="M195" s="28"/>
      <c r="O195" s="29">
        <f>VLOOKUP(A195,[1]leden!A$1:F$65536,6,FALSE)</f>
        <v>0</v>
      </c>
      <c r="P195" s="29" t="e">
        <f>VLOOKUP(B195,[1]leden!A$1:D$65536,4,FALSE)</f>
        <v>#N/A</v>
      </c>
      <c r="Q195" s="29">
        <v>27</v>
      </c>
      <c r="R195" s="29">
        <v>18</v>
      </c>
      <c r="S195" s="29"/>
      <c r="T195" s="29">
        <v>16</v>
      </c>
      <c r="U195" s="29">
        <v>16</v>
      </c>
      <c r="V195" s="29"/>
      <c r="W195" s="29">
        <v>16</v>
      </c>
      <c r="X195" s="29">
        <v>22</v>
      </c>
      <c r="Y195" s="29"/>
      <c r="Z195" s="29">
        <v>16</v>
      </c>
      <c r="AA195" s="29">
        <v>15</v>
      </c>
      <c r="AB195" s="29"/>
      <c r="AC195" s="29">
        <v>27</v>
      </c>
      <c r="AD195" s="29">
        <v>30</v>
      </c>
      <c r="AE195" s="29"/>
      <c r="AF195" s="29">
        <v>23</v>
      </c>
      <c r="AG195" s="29">
        <v>31</v>
      </c>
      <c r="AH195" s="29"/>
      <c r="AI195" s="29">
        <v>26</v>
      </c>
      <c r="AJ195" s="29">
        <v>35</v>
      </c>
      <c r="AK195" s="29"/>
      <c r="AL195" s="29">
        <v>19</v>
      </c>
      <c r="AM195" s="29">
        <v>23</v>
      </c>
      <c r="AN195" s="29">
        <v>19</v>
      </c>
      <c r="AO195" s="29"/>
      <c r="AP195" s="29"/>
      <c r="AQ195" s="29"/>
      <c r="AR195" s="29"/>
      <c r="AT195" s="52">
        <f>ROUNDDOWN(AZ195/BA195,3)</f>
        <v>0.89400000000000002</v>
      </c>
      <c r="AU195" s="53"/>
      <c r="AW195" s="32" t="str">
        <f>IF(AT195&lt;2.2,"OG",IF(AND(AT195&gt;=2.2,AT195&lt;2.8),"MG",IF(AND(AT195&gt;=2.8,AT195&lt;3.6),"PR",IF(AND(AT195&gt;=3.6,AT195&lt;4.8),"DPR",IF(AND(AT195&gt;=4.8,AT195&lt;6.4),"DRPR")))))</f>
        <v>OG</v>
      </c>
      <c r="AZ195">
        <f>SUM(Q195,T195,W195,Z195,AC195,AF195,AI195,AL195,AO195,AR195)</f>
        <v>170</v>
      </c>
      <c r="BA195">
        <f>SUM(R195,U195,X195,AA195,AD195,AG195,AJ195,AM195,AP195,AS195)</f>
        <v>190</v>
      </c>
    </row>
    <row r="196" spans="1:53" ht="4.5" customHeight="1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5"/>
      <c r="AU196" s="55"/>
      <c r="AV196" s="5"/>
      <c r="AW196" s="5"/>
      <c r="AX196" s="5"/>
      <c r="AY196" s="5"/>
      <c r="AZ196" s="5"/>
      <c r="BA196" s="5"/>
    </row>
    <row r="197" spans="1:53" x14ac:dyDescent="0.2">
      <c r="A197" s="22">
        <v>9502</v>
      </c>
      <c r="B197" s="23"/>
      <c r="D197" s="24" t="str">
        <f>VLOOKUP(A197,[1]leden!A$1:C$65536,2,FALSE)</f>
        <v xml:space="preserve">Himpe Jeremy  </v>
      </c>
      <c r="E197" s="25"/>
      <c r="F197" s="25"/>
      <c r="G197" s="25"/>
      <c r="H197" s="25"/>
      <c r="I197" s="25"/>
      <c r="J197" s="26"/>
      <c r="L197" s="27" t="str">
        <f>VLOOKUP(A197,[1]leden!A$1:C$65536,3,FALSE)</f>
        <v>VOLH</v>
      </c>
      <c r="M197" s="28"/>
      <c r="O197" s="29">
        <f>VLOOKUP(A197,[1]leden!A$1:F$65536,6,FALSE)</f>
        <v>0</v>
      </c>
      <c r="P197" s="29" t="e">
        <f>VLOOKUP(B197,[1]leden!A$1:D$65536,4,FALSE)</f>
        <v>#N/A</v>
      </c>
      <c r="Q197" s="29">
        <v>40</v>
      </c>
      <c r="R197" s="29">
        <v>20</v>
      </c>
      <c r="S197" s="29"/>
      <c r="T197" s="29">
        <v>40</v>
      </c>
      <c r="U197" s="29">
        <v>24</v>
      </c>
      <c r="V197" s="29"/>
      <c r="W197" s="29">
        <v>28</v>
      </c>
      <c r="X197" s="29">
        <v>16</v>
      </c>
      <c r="Y197" s="29"/>
      <c r="Z197" s="29">
        <v>40</v>
      </c>
      <c r="AA197" s="29">
        <v>37</v>
      </c>
      <c r="AB197" s="29"/>
      <c r="AC197" s="29">
        <v>11</v>
      </c>
      <c r="AD197" s="29">
        <v>15</v>
      </c>
      <c r="AE197" s="29"/>
      <c r="AF197" s="29">
        <v>38</v>
      </c>
      <c r="AG197" s="29">
        <v>26</v>
      </c>
      <c r="AH197" s="29"/>
      <c r="AI197" s="29">
        <v>40</v>
      </c>
      <c r="AJ197" s="29">
        <v>19</v>
      </c>
      <c r="AK197" s="29"/>
      <c r="AL197" s="29">
        <v>40</v>
      </c>
      <c r="AM197" s="29">
        <v>15</v>
      </c>
      <c r="AN197" s="29"/>
      <c r="AO197" s="29"/>
      <c r="AP197" s="29"/>
      <c r="AQ197" s="29"/>
      <c r="AR197" s="29"/>
      <c r="AT197" s="52">
        <f>ROUNDDOWN(AZ197/BA197,3)</f>
        <v>1.61</v>
      </c>
      <c r="AU197" s="53"/>
      <c r="AW197" s="32" t="s">
        <v>8</v>
      </c>
      <c r="AZ197">
        <f>SUM(Q197,T197,W197,Z197,AC197,AF197,AI197,AL197,AO197,AR197)</f>
        <v>277</v>
      </c>
      <c r="BA197">
        <f>SUM(R197,U197,X197,AA197,AD197,AG197,AJ197,AM197,AP197,AS197)</f>
        <v>172</v>
      </c>
    </row>
    <row r="198" spans="1:53" ht="4.5" customHeight="1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5"/>
      <c r="AU198" s="55"/>
      <c r="AV198" s="5"/>
      <c r="AW198" s="5"/>
      <c r="AX198" s="5"/>
      <c r="AY198" s="5"/>
      <c r="AZ198" s="5"/>
      <c r="BA198" s="5"/>
    </row>
    <row r="199" spans="1:53" x14ac:dyDescent="0.2">
      <c r="A199" s="22">
        <v>8513</v>
      </c>
      <c r="B199" s="23"/>
      <c r="D199" s="24" t="str">
        <f>VLOOKUP(A199,[1]leden!A$1:C$65536,2,FALSE)</f>
        <v>DECOCK Johan</v>
      </c>
      <c r="E199" s="25"/>
      <c r="F199" s="25"/>
      <c r="G199" s="25"/>
      <c r="H199" s="25"/>
      <c r="I199" s="25"/>
      <c r="J199" s="26"/>
      <c r="L199" s="27" t="str">
        <f>VLOOKUP(A199,[1]leden!A$1:C$65536,3,FALSE)</f>
        <v>K.GHOK</v>
      </c>
      <c r="M199" s="28"/>
      <c r="O199" s="29">
        <f>VLOOKUP(A199,[1]leden!A$1:F$65536,6,FALSE)</f>
        <v>0</v>
      </c>
      <c r="P199" s="29" t="e">
        <f>VLOOKUP(B199,[1]leden!A$1:D$65536,4,FALSE)</f>
        <v>#N/A</v>
      </c>
      <c r="Q199" s="29">
        <v>47</v>
      </c>
      <c r="R199" s="29">
        <v>24</v>
      </c>
      <c r="S199" s="29"/>
      <c r="T199" s="29">
        <v>55</v>
      </c>
      <c r="U199" s="29">
        <v>32</v>
      </c>
      <c r="V199" s="29"/>
      <c r="W199" s="29">
        <v>45</v>
      </c>
      <c r="X199" s="29">
        <v>20</v>
      </c>
      <c r="Y199" s="29"/>
      <c r="Z199" s="29">
        <v>55</v>
      </c>
      <c r="AA199" s="29">
        <v>16</v>
      </c>
      <c r="AB199" s="29"/>
      <c r="AC199" s="29">
        <v>55</v>
      </c>
      <c r="AD199" s="29">
        <v>37</v>
      </c>
      <c r="AE199" s="29"/>
      <c r="AF199" s="29">
        <v>38</v>
      </c>
      <c r="AG199" s="29">
        <v>24</v>
      </c>
      <c r="AH199" s="29"/>
      <c r="AI199" s="29">
        <v>52</v>
      </c>
      <c r="AJ199" s="29">
        <v>20</v>
      </c>
      <c r="AK199" s="29"/>
      <c r="AL199" s="29">
        <v>31</v>
      </c>
      <c r="AM199" s="29">
        <v>21</v>
      </c>
      <c r="AN199" s="29"/>
      <c r="AO199" s="29"/>
      <c r="AP199" s="29"/>
      <c r="AQ199" s="29"/>
      <c r="AR199" s="29"/>
      <c r="AT199" s="52">
        <f>ROUNDDOWN(AZ199/BA199,3)</f>
        <v>1.948</v>
      </c>
      <c r="AU199" s="53"/>
      <c r="AW199" s="32" t="str">
        <f>IF(AT199&lt;2.8,"OG",IF(AND(AT199&gt;=2.8,AT199&lt;3.6),"MG",IF(AND(AT199&gt;=3.6,AT199&lt;4.8),"PR",IF(AND(AT199&gt;=4.8,AT199&lt;6.4),"DPR",IF(AND(AT199&gt;=6.4,AT199&lt;10.7),"DRPR")))))</f>
        <v>OG</v>
      </c>
      <c r="AZ199">
        <f>SUM(Q199,T199,W199,Z199,AC199,AF199,AI199,AL199,AO199,AR199)</f>
        <v>378</v>
      </c>
      <c r="BA199">
        <f>SUM(R199,U199,X199,AA199,AD199,AG199,AJ199,AM199,AP199,AS199)</f>
        <v>194</v>
      </c>
    </row>
    <row r="200" spans="1:53" ht="3.75" customHeight="1" x14ac:dyDescent="0.2">
      <c r="N200" s="5"/>
      <c r="O200" s="5"/>
      <c r="P200" s="5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5"/>
      <c r="AL200" s="29"/>
      <c r="AM200" s="29"/>
      <c r="AN200" s="5"/>
      <c r="AO200" s="5"/>
      <c r="AP200" s="5"/>
      <c r="AQ200" s="5"/>
      <c r="AR200" s="5"/>
      <c r="AS200" s="5"/>
      <c r="AT200" s="55"/>
      <c r="AU200" s="55"/>
      <c r="AV200" s="5"/>
      <c r="AW200" s="5"/>
      <c r="AX200" s="5"/>
      <c r="AY200" s="5"/>
      <c r="AZ200" s="5"/>
      <c r="BA200" s="5"/>
    </row>
    <row r="201" spans="1:53" x14ac:dyDescent="0.2">
      <c r="A201" s="22">
        <v>9531</v>
      </c>
      <c r="B201" s="23"/>
      <c r="D201" s="24" t="str">
        <f>VLOOKUP(A201,[1]leden!A$1:C$65536,2,FALSE)</f>
        <v>ROELAND Juliaan</v>
      </c>
      <c r="E201" s="25"/>
      <c r="F201" s="25"/>
      <c r="G201" s="25"/>
      <c r="H201" s="25"/>
      <c r="I201" s="25"/>
      <c r="J201" s="26"/>
      <c r="L201" s="27" t="str">
        <f>VLOOKUP(A201,[1]leden!A$1:C$65536,3,FALSE)</f>
        <v>K.GHOK</v>
      </c>
      <c r="M201" s="28"/>
      <c r="O201" s="29">
        <f>VLOOKUP(A201,[1]leden!A$1:F$65536,6,FALSE)</f>
        <v>0</v>
      </c>
      <c r="P201" s="29" t="e">
        <f>VLOOKUP(B201,[1]leden!A$1:D$65536,4,FALSE)</f>
        <v>#N/A</v>
      </c>
      <c r="Q201" s="29">
        <v>30</v>
      </c>
      <c r="R201" s="29">
        <v>20</v>
      </c>
      <c r="S201" s="29"/>
      <c r="T201" s="29">
        <v>55</v>
      </c>
      <c r="U201" s="29">
        <v>32</v>
      </c>
      <c r="V201" s="29"/>
      <c r="W201" s="29">
        <v>55</v>
      </c>
      <c r="X201" s="29">
        <v>48</v>
      </c>
      <c r="Y201" s="29"/>
      <c r="Z201" s="29">
        <v>48</v>
      </c>
      <c r="AA201" s="29">
        <v>22</v>
      </c>
      <c r="AB201" s="29"/>
      <c r="AC201" s="29">
        <v>55</v>
      </c>
      <c r="AD201" s="29">
        <v>37</v>
      </c>
      <c r="AE201" s="29"/>
      <c r="AF201" s="29">
        <v>18</v>
      </c>
      <c r="AG201" s="29">
        <v>19</v>
      </c>
      <c r="AH201" s="29"/>
      <c r="AI201" s="29">
        <v>42</v>
      </c>
      <c r="AJ201" s="29">
        <v>31</v>
      </c>
      <c r="AK201" s="29"/>
      <c r="AL201" s="29">
        <v>55</v>
      </c>
      <c r="AM201" s="29">
        <v>35</v>
      </c>
      <c r="AN201" s="29"/>
      <c r="AO201" s="29"/>
      <c r="AP201" s="29"/>
      <c r="AQ201" s="29"/>
      <c r="AR201" s="29"/>
      <c r="AT201" s="52">
        <f>ROUNDDOWN(AZ201/BA201,3)</f>
        <v>1.4670000000000001</v>
      </c>
      <c r="AU201" s="53"/>
      <c r="AW201" s="32" t="str">
        <f>IF(AT201&lt;3.6,"OG",IF(AND(AT201&gt;=3.6,AT201&lt;4.8),"MG",IF(AND(AT201&gt;=4.8,AT201&lt;6.4),"PR",IF(AND(AT201&gt;=6.4,AT201&lt;10.7),"DPR",IF(AND(AT201&gt;=10.7,AT201&lt;20),"DRPR")))))</f>
        <v>OG</v>
      </c>
      <c r="AZ201">
        <f>SUM(Q201,T201,W201,Z201,AC201,AF201,AI201,AL201,AO201,AR201)</f>
        <v>358</v>
      </c>
      <c r="BA201">
        <f>SUM(R201,U201,X201,AA201,AD201,AG201,AJ201,AM201,AP201,AS201)</f>
        <v>244</v>
      </c>
    </row>
    <row r="202" spans="1:53" ht="3" customHeight="1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5"/>
      <c r="AU202" s="55"/>
      <c r="AV202" s="5"/>
      <c r="AW202" s="5"/>
      <c r="AX202" s="5"/>
      <c r="AY202" s="5"/>
      <c r="AZ202" s="5"/>
      <c r="BA202" s="5"/>
    </row>
    <row r="203" spans="1:53" x14ac:dyDescent="0.2">
      <c r="A203" s="22">
        <v>9270</v>
      </c>
      <c r="B203" s="23"/>
      <c r="D203" s="24" t="str">
        <f>VLOOKUP(A203,[1]leden!A$1:C$65536,2,FALSE)</f>
        <v>DESWARTE Franky</v>
      </c>
      <c r="E203" s="25"/>
      <c r="F203" s="25"/>
      <c r="G203" s="25"/>
      <c r="H203" s="25"/>
      <c r="I203" s="25"/>
      <c r="J203" s="26"/>
      <c r="L203" s="27" t="str">
        <f>VLOOKUP(A203,[1]leden!A$1:C$65536,3,FALSE)</f>
        <v>WOH</v>
      </c>
      <c r="M203" s="28"/>
      <c r="O203" s="29">
        <f>VLOOKUP(A203,[1]leden!A$1:F$65536,6,FALSE)</f>
        <v>0</v>
      </c>
      <c r="P203" s="29" t="e">
        <f>VLOOKUP(B203,[1]leden!A$1:D$65536,4,FALSE)</f>
        <v>#N/A</v>
      </c>
      <c r="Q203" s="29">
        <v>79</v>
      </c>
      <c r="R203" s="29">
        <v>22</v>
      </c>
      <c r="S203" s="29"/>
      <c r="T203" s="29">
        <v>37</v>
      </c>
      <c r="U203" s="29">
        <v>20</v>
      </c>
      <c r="V203" s="29"/>
      <c r="W203" s="29">
        <v>90</v>
      </c>
      <c r="X203" s="29">
        <v>22</v>
      </c>
      <c r="Y203" s="29"/>
      <c r="Z203" s="29">
        <v>75</v>
      </c>
      <c r="AA203" s="29">
        <v>26</v>
      </c>
      <c r="AB203" s="29"/>
      <c r="AC203" s="29">
        <v>90</v>
      </c>
      <c r="AD203" s="29">
        <v>23</v>
      </c>
      <c r="AE203" s="29"/>
      <c r="AF203" s="29">
        <v>44</v>
      </c>
      <c r="AG203" s="29">
        <v>18</v>
      </c>
      <c r="AH203" s="29"/>
      <c r="AI203" s="29">
        <v>90</v>
      </c>
      <c r="AJ203" s="29">
        <v>32</v>
      </c>
      <c r="AK203" s="29"/>
      <c r="AL203" s="29">
        <v>81</v>
      </c>
      <c r="AM203" s="29">
        <v>20</v>
      </c>
      <c r="AN203" s="29">
        <v>81</v>
      </c>
      <c r="AO203" s="29"/>
      <c r="AP203" s="29"/>
      <c r="AQ203" s="29"/>
      <c r="AR203" s="29"/>
      <c r="AT203" s="52">
        <f>ROUNDDOWN(AZ203/BA203,3)</f>
        <v>3.202</v>
      </c>
      <c r="AU203" s="53"/>
      <c r="AW203" s="32" t="str">
        <f>IF(AT203&lt;3.6,"OG",IF(AND(AT203&gt;=3.6,AT203&lt;4.8),"MG",IF(AND(AT203&gt;=4.8,AT203&lt;6.4),"PR",IF(AND(AT203&gt;=6.4,AT203&lt;10.7),"DPR",IF(AND(AT203&gt;=10.7,AT203&lt;20),"DRPR")))))</f>
        <v>OG</v>
      </c>
      <c r="AZ203">
        <f>SUM(Q203,T203,W203,Z203,AC203,AF203,AI203,AL203,AO203,AR203)</f>
        <v>586</v>
      </c>
      <c r="BA203">
        <f>SUM(R203,U203,X203,AA203,AD203,AG203,AJ203,AM203,AP203,AS203)</f>
        <v>183</v>
      </c>
    </row>
    <row r="204" spans="1:53" ht="3.75" customHeight="1" x14ac:dyDescent="0.2"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T204" s="54"/>
      <c r="AU204" s="54"/>
      <c r="AW204" s="32"/>
    </row>
    <row r="205" spans="1:53" x14ac:dyDescent="0.2">
      <c r="A205" s="22">
        <v>7314</v>
      </c>
      <c r="B205" s="23"/>
      <c r="D205" s="24" t="str">
        <f>VLOOKUP(A205,[1]leden!A$1:C$65536,2,FALSE)</f>
        <v>DEMAN Leon</v>
      </c>
      <c r="E205" s="25"/>
      <c r="F205" s="25"/>
      <c r="G205" s="25"/>
      <c r="H205" s="25"/>
      <c r="I205" s="25"/>
      <c r="J205" s="26"/>
      <c r="L205" s="27" t="str">
        <f>VLOOKUP(A205,[1]leden!A$1:C$65536,3,FALSE)</f>
        <v>WOH</v>
      </c>
      <c r="M205" s="28"/>
      <c r="O205" s="29">
        <f>VLOOKUP(A205,[1]leden!A$1:F$65536,6,FALSE)</f>
        <v>0</v>
      </c>
      <c r="P205" s="29" t="e">
        <f>VLOOKUP(B205,[1]leden!A$1:D$65536,4,FALSE)</f>
        <v>#N/A</v>
      </c>
      <c r="Q205" s="32">
        <v>100</v>
      </c>
      <c r="R205" s="32">
        <v>22</v>
      </c>
      <c r="S205" s="32"/>
      <c r="T205" s="32">
        <v>91</v>
      </c>
      <c r="U205" s="32">
        <v>31</v>
      </c>
      <c r="V205" s="32"/>
      <c r="W205" s="32">
        <v>90</v>
      </c>
      <c r="X205" s="32">
        <v>25</v>
      </c>
      <c r="Y205" s="32"/>
      <c r="Z205" s="32">
        <v>120</v>
      </c>
      <c r="AA205" s="32">
        <v>20</v>
      </c>
      <c r="AB205" s="32"/>
      <c r="AC205" s="32">
        <v>46</v>
      </c>
      <c r="AD205" s="32">
        <v>23</v>
      </c>
      <c r="AE205" s="32"/>
      <c r="AF205" s="32">
        <v>120</v>
      </c>
      <c r="AG205" s="32">
        <v>29</v>
      </c>
      <c r="AH205" s="32"/>
      <c r="AI205" s="32">
        <v>120</v>
      </c>
      <c r="AJ205" s="32">
        <v>30</v>
      </c>
      <c r="AK205" s="29"/>
      <c r="AL205" s="32">
        <v>94</v>
      </c>
      <c r="AM205" s="32">
        <v>23</v>
      </c>
      <c r="AN205" s="29"/>
      <c r="AO205" s="29"/>
      <c r="AP205" s="29"/>
      <c r="AQ205" s="29"/>
      <c r="AR205" s="29"/>
      <c r="AT205" s="52">
        <f>ROUNDDOWN(AZ205/BA205,3)</f>
        <v>3.847</v>
      </c>
      <c r="AU205" s="53"/>
      <c r="AW205" s="32" t="s">
        <v>9</v>
      </c>
      <c r="AZ205">
        <f>SUM(Q205,T205,W205,Z205,AC205,AF205,AI205,AL205,AO205,AR205)</f>
        <v>781</v>
      </c>
      <c r="BA205">
        <f>SUM(R205,U205,X205,AA205,AD205,AG205,AJ205,AM205,AP205,AS205)</f>
        <v>203</v>
      </c>
    </row>
    <row r="206" spans="1:53" ht="3" customHeight="1" x14ac:dyDescent="0.2">
      <c r="N206" s="5"/>
      <c r="O206" s="5"/>
      <c r="P206" s="5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5"/>
      <c r="AL206" s="32"/>
      <c r="AM206" s="32"/>
      <c r="AN206" s="5"/>
      <c r="AO206" s="5"/>
      <c r="AP206" s="5"/>
      <c r="AQ206" s="5"/>
      <c r="AR206" s="5"/>
      <c r="AS206" s="5"/>
      <c r="AT206" s="55"/>
      <c r="AU206" s="55"/>
      <c r="AV206" s="5"/>
      <c r="AW206" s="5"/>
      <c r="AX206" s="5"/>
      <c r="AY206" s="5"/>
      <c r="AZ206" s="5"/>
      <c r="BA206" s="5"/>
    </row>
    <row r="207" spans="1:53" x14ac:dyDescent="0.2">
      <c r="A207" s="22">
        <v>4759</v>
      </c>
      <c r="B207" s="23"/>
      <c r="D207" s="24" t="str">
        <f>VLOOKUP(A207,[1]leden!A$1:C$65536,2,FALSE)</f>
        <v>WARLOP Luc</v>
      </c>
      <c r="E207" s="25"/>
      <c r="F207" s="25"/>
      <c r="G207" s="25"/>
      <c r="H207" s="25"/>
      <c r="I207" s="25"/>
      <c r="J207" s="26"/>
      <c r="L207" s="27" t="str">
        <f>VLOOKUP(A207,[1]leden!A$1:C$65536,3,FALSE)</f>
        <v>DOS</v>
      </c>
      <c r="M207" s="28"/>
      <c r="O207" s="29">
        <f>VLOOKUP(A207,[1]leden!A$1:F$65536,6,FALSE)</f>
        <v>0</v>
      </c>
      <c r="P207" s="29" t="e">
        <f>VLOOKUP(B208,[1]leden!A$1:D$65536,4,FALSE)</f>
        <v>#N/A</v>
      </c>
      <c r="Q207" s="32">
        <v>95</v>
      </c>
      <c r="R207" s="32">
        <v>31</v>
      </c>
      <c r="S207" s="32"/>
      <c r="T207" s="32">
        <v>92</v>
      </c>
      <c r="U207" s="32">
        <v>34</v>
      </c>
      <c r="V207" s="32"/>
      <c r="W207" s="32">
        <v>110</v>
      </c>
      <c r="X207" s="32">
        <v>25</v>
      </c>
      <c r="Y207" s="32"/>
      <c r="Z207" s="32">
        <v>120</v>
      </c>
      <c r="AA207" s="32">
        <v>26</v>
      </c>
      <c r="AB207" s="32"/>
      <c r="AC207" s="32">
        <v>81</v>
      </c>
      <c r="AD207" s="32">
        <v>26</v>
      </c>
      <c r="AE207" s="32"/>
      <c r="AF207" s="32">
        <v>70</v>
      </c>
      <c r="AG207" s="32">
        <v>32</v>
      </c>
      <c r="AH207" s="32"/>
      <c r="AI207" s="32">
        <v>97</v>
      </c>
      <c r="AJ207" s="32">
        <v>30</v>
      </c>
      <c r="AK207" s="29"/>
      <c r="AL207" s="32">
        <v>94</v>
      </c>
      <c r="AM207" s="32">
        <v>35</v>
      </c>
      <c r="AN207" s="29"/>
      <c r="AO207" s="29"/>
      <c r="AP207" s="29"/>
      <c r="AQ207" s="29"/>
      <c r="AR207" s="29"/>
      <c r="AT207" s="52">
        <f>ROUNDDOWN(AZ207/BA207,3)</f>
        <v>3.1749999999999998</v>
      </c>
      <c r="AU207" s="53"/>
      <c r="AW207" s="32" t="str">
        <f>IF(AT207&lt;6.4,"OG",IF(AND(AT207&gt;=6.4,AT207&lt;10.7),"MG",IF(AND(AT207&gt;=10.7,AT207&lt;20),"PR",IF(AT207&gt;=20,"DPR"))))</f>
        <v>OG</v>
      </c>
      <c r="AZ207">
        <f>SUM(Q207,T207,W207,Z207,AC207,AF207,AI207,AL207,AO207,AR207)</f>
        <v>759</v>
      </c>
      <c r="BA207">
        <f>SUM(R207,U207,X207,AA207,AD207,AG207,AJ207,AM207,AP207,AS207)</f>
        <v>239</v>
      </c>
    </row>
    <row r="208" spans="1:53" ht="4.5" customHeight="1" x14ac:dyDescent="0.2">
      <c r="N208" s="5"/>
      <c r="O208" s="5"/>
      <c r="P208" s="5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5"/>
      <c r="AL208" s="32"/>
      <c r="AM208" s="32"/>
      <c r="AN208" s="5"/>
      <c r="AO208" s="5"/>
      <c r="AP208" s="5"/>
      <c r="AQ208" s="5"/>
      <c r="AR208" s="5"/>
      <c r="AS208" s="5"/>
      <c r="AT208" s="55"/>
      <c r="AU208" s="55"/>
      <c r="AV208" s="5"/>
      <c r="AW208" s="5"/>
      <c r="AX208" s="5"/>
      <c r="AY208" s="5"/>
      <c r="AZ208" s="5"/>
      <c r="BA208" s="5"/>
    </row>
    <row r="209" spans="1:53" x14ac:dyDescent="0.2">
      <c r="A209" s="22">
        <v>4133</v>
      </c>
      <c r="B209" s="23"/>
      <c r="D209" s="24" t="str">
        <f>VLOOKUP(A209,[1]leden!A$1:C$65536,2,FALSE)</f>
        <v>WERBROUCK Luc</v>
      </c>
      <c r="E209" s="25"/>
      <c r="F209" s="25"/>
      <c r="G209" s="25"/>
      <c r="H209" s="25"/>
      <c r="I209" s="25"/>
      <c r="J209" s="26"/>
      <c r="L209" s="27" t="str">
        <f>VLOOKUP(A209,[1]leden!A$1:C$65536,3,FALSE)</f>
        <v>OS</v>
      </c>
      <c r="M209" s="28"/>
      <c r="O209" s="29">
        <f>VLOOKUP(A209,[1]leden!A$1:F$65536,6,FALSE)</f>
        <v>0</v>
      </c>
      <c r="P209" s="29" t="e">
        <f>VLOOKUP(B210,[1]leden!A$1:D$65536,4,FALSE)</f>
        <v>#N/A</v>
      </c>
      <c r="Q209" s="32">
        <v>120</v>
      </c>
      <c r="R209" s="32">
        <v>22</v>
      </c>
      <c r="S209" s="32"/>
      <c r="T209" s="32">
        <v>53</v>
      </c>
      <c r="U209" s="32">
        <v>22</v>
      </c>
      <c r="V209" s="32"/>
      <c r="W209" s="32">
        <v>78</v>
      </c>
      <c r="X209" s="32">
        <v>22</v>
      </c>
      <c r="Y209" s="32"/>
      <c r="Z209" s="32">
        <v>86</v>
      </c>
      <c r="AA209" s="32">
        <v>20</v>
      </c>
      <c r="AB209" s="32"/>
      <c r="AC209" s="32">
        <v>120</v>
      </c>
      <c r="AD209" s="32">
        <v>20</v>
      </c>
      <c r="AE209" s="32"/>
      <c r="AF209" s="32">
        <v>120</v>
      </c>
      <c r="AG209" s="32">
        <v>32</v>
      </c>
      <c r="AH209" s="32"/>
      <c r="AI209" s="32">
        <v>69</v>
      </c>
      <c r="AJ209" s="32">
        <v>23</v>
      </c>
      <c r="AK209" s="29"/>
      <c r="AL209" s="32">
        <v>120</v>
      </c>
      <c r="AM209" s="32">
        <v>23</v>
      </c>
      <c r="AN209" s="29"/>
      <c r="AO209" s="29"/>
      <c r="AP209" s="29"/>
      <c r="AQ209" s="29"/>
      <c r="AR209" s="29"/>
      <c r="AT209" s="52">
        <f>ROUNDDOWN(AZ209/BA209,3)</f>
        <v>4.1630000000000003</v>
      </c>
      <c r="AU209" s="53"/>
      <c r="AW209" s="32" t="str">
        <f>IF(AT209&lt;6.4,"OG",IF(AND(AT209&gt;=6.4,AT209&lt;10.7),"MG",IF(AND(AT209&gt;=10.7,AT209&lt;20),"PR",IF(AT209&gt;=20,"DPR"))))</f>
        <v>OG</v>
      </c>
      <c r="AZ209">
        <f>SUM(Q209,T209,W209,Z209,AC209,AF209,AI209,AL209,AO209,AR209)</f>
        <v>766</v>
      </c>
      <c r="BA209">
        <f>SUM(R209,U209,X209,AA209,AD209,AG209,AJ209,AM209,AP209,AS209)</f>
        <v>184</v>
      </c>
    </row>
    <row r="210" spans="1:53" ht="4.5" customHeight="1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5"/>
      <c r="AU210" s="55"/>
      <c r="AV210" s="5"/>
      <c r="AW210" s="36"/>
      <c r="AX210" s="5"/>
      <c r="AY210" s="5"/>
      <c r="AZ210" s="5"/>
      <c r="BA210" s="5"/>
    </row>
    <row r="211" spans="1:53" x14ac:dyDescent="0.2">
      <c r="A211" s="22">
        <v>4791</v>
      </c>
      <c r="B211" s="23"/>
      <c r="D211" s="24" t="str">
        <f>VLOOKUP(A211,[1]leden!A$1:C$65536,2,FALSE)</f>
        <v>DE MOOR Willy</v>
      </c>
      <c r="E211" s="25"/>
      <c r="F211" s="25"/>
      <c r="G211" s="25"/>
      <c r="H211" s="25"/>
      <c r="I211" s="25"/>
      <c r="J211" s="26"/>
      <c r="L211" s="27" t="str">
        <f>VLOOKUP(A211,[1]leden!A$1:C$65536,3,FALSE)</f>
        <v>K.GHOK</v>
      </c>
      <c r="M211" s="28"/>
      <c r="O211" s="29">
        <f>VLOOKUP(A211,[1]leden!A$1:F$65536,6,FALSE)</f>
        <v>0</v>
      </c>
      <c r="P211" s="29" t="e">
        <f>VLOOKUP(B212,[1]leden!A$1:D$65536,4,FALSE)</f>
        <v>#N/A</v>
      </c>
      <c r="Q211" s="32">
        <v>152</v>
      </c>
      <c r="R211" s="32">
        <v>29</v>
      </c>
      <c r="S211" s="32"/>
      <c r="T211" s="32">
        <v>160</v>
      </c>
      <c r="U211" s="32">
        <v>14</v>
      </c>
      <c r="V211" s="32"/>
      <c r="W211" s="32">
        <v>160</v>
      </c>
      <c r="X211" s="32">
        <v>20</v>
      </c>
      <c r="Y211" s="32"/>
      <c r="Z211" s="32">
        <v>112</v>
      </c>
      <c r="AA211" s="32">
        <v>22</v>
      </c>
      <c r="AB211" s="32"/>
      <c r="AC211" s="32">
        <v>160</v>
      </c>
      <c r="AD211" s="32">
        <v>18</v>
      </c>
      <c r="AE211" s="32"/>
      <c r="AF211" s="32">
        <v>160</v>
      </c>
      <c r="AG211" s="32">
        <v>20</v>
      </c>
      <c r="AH211" s="32"/>
      <c r="AI211" s="32">
        <v>114</v>
      </c>
      <c r="AJ211" s="32">
        <v>11</v>
      </c>
      <c r="AK211" s="29"/>
      <c r="AL211" s="32">
        <v>160</v>
      </c>
      <c r="AM211" s="32">
        <v>16</v>
      </c>
      <c r="AN211" s="29"/>
      <c r="AO211" s="29"/>
      <c r="AP211" s="29"/>
      <c r="AQ211" s="29"/>
      <c r="AR211" s="29"/>
      <c r="AT211" s="52">
        <f>ROUNDDOWN(AZ211/BA211,3)</f>
        <v>7.8529999999999998</v>
      </c>
      <c r="AU211" s="53"/>
      <c r="AW211" s="32" t="str">
        <f>IF(AT211&lt;6.4,"OG",IF(AND(AT211&gt;=6.4,AT211&lt;10.7),"MG",IF(AND(AT211&gt;=10.7,AT211&lt;20),"PR",IF(AT211&gt;=20,"DPR"))))</f>
        <v>MG</v>
      </c>
      <c r="AZ211">
        <f>SUM(Q211,T211,W211,Z211,AC211,AF211,AI211,AL211,AO211,AR211)</f>
        <v>1178</v>
      </c>
      <c r="BA211">
        <f>SUM(R211,U211,X211,AA211,AD211,AG211,AJ211,AM211,AP211,AS211)</f>
        <v>150</v>
      </c>
    </row>
    <row r="212" spans="1:53" ht="3" customHeight="1" x14ac:dyDescent="0.2">
      <c r="N212" s="5"/>
      <c r="O212" s="5"/>
      <c r="P212" s="5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5"/>
      <c r="AL212" s="32"/>
      <c r="AM212" s="32"/>
      <c r="AN212" s="5"/>
      <c r="AO212" s="5"/>
      <c r="AP212" s="5"/>
      <c r="AQ212" s="5"/>
      <c r="AR212" s="5"/>
      <c r="AS212" s="5"/>
      <c r="AT212" s="55"/>
      <c r="AU212" s="55"/>
      <c r="AV212" s="5"/>
      <c r="AW212" s="5"/>
      <c r="AX212" s="5"/>
      <c r="AY212" s="5"/>
      <c r="AZ212" s="5"/>
      <c r="BA212" s="5"/>
    </row>
    <row r="213" spans="1:53" x14ac:dyDescent="0.2">
      <c r="A213" s="22">
        <v>4776</v>
      </c>
      <c r="B213" s="23"/>
      <c r="D213" s="24" t="str">
        <f>VLOOKUP(A213,[1]leden!A$1:C$65536,2,FALSE)</f>
        <v>HOUTHAEVE Jean-Marie</v>
      </c>
      <c r="E213" s="25"/>
      <c r="F213" s="25"/>
      <c r="G213" s="25"/>
      <c r="H213" s="25"/>
      <c r="I213" s="25"/>
      <c r="J213" s="26"/>
      <c r="L213" s="27" t="str">
        <f>VLOOKUP(A213,[1]leden!A$1:C$65536,3,FALSE)</f>
        <v>DOS</v>
      </c>
      <c r="M213" s="28"/>
      <c r="O213" s="29">
        <f>VLOOKUP(A213,[1]leden!A$1:F$65536,6,FALSE)</f>
        <v>0</v>
      </c>
      <c r="P213" s="29" t="e">
        <f>VLOOKUP(B214,[1]leden!A$1:D$65536,4,FALSE)</f>
        <v>#N/A</v>
      </c>
      <c r="Q213" s="32">
        <v>84</v>
      </c>
      <c r="R213" s="32">
        <v>16</v>
      </c>
      <c r="S213" s="32"/>
      <c r="T213" s="32">
        <v>127</v>
      </c>
      <c r="U213" s="32">
        <v>20</v>
      </c>
      <c r="V213" s="32"/>
      <c r="W213" s="32">
        <v>74</v>
      </c>
      <c r="X213" s="32">
        <v>29</v>
      </c>
      <c r="Y213" s="32"/>
      <c r="Z213" s="32">
        <v>46</v>
      </c>
      <c r="AA213" s="32">
        <v>5</v>
      </c>
      <c r="AB213" s="32"/>
      <c r="AC213" s="32">
        <v>72</v>
      </c>
      <c r="AD213" s="32">
        <v>10</v>
      </c>
      <c r="AE213" s="32"/>
      <c r="AF213" s="32">
        <v>34</v>
      </c>
      <c r="AG213" s="32">
        <v>5</v>
      </c>
      <c r="AH213" s="32"/>
      <c r="AI213" s="32">
        <v>109</v>
      </c>
      <c r="AJ213" s="32">
        <v>28</v>
      </c>
      <c r="AK213" s="29"/>
      <c r="AL213" s="32">
        <v>26</v>
      </c>
      <c r="AM213" s="32">
        <v>8</v>
      </c>
      <c r="AN213" s="29"/>
      <c r="AO213" s="29"/>
      <c r="AP213" s="29"/>
      <c r="AQ213" s="29"/>
      <c r="AR213" s="29"/>
      <c r="AT213" s="52">
        <f>ROUNDDOWN(AZ213/BA213,3)</f>
        <v>4.7270000000000003</v>
      </c>
      <c r="AU213" s="53"/>
      <c r="AW213" s="32" t="str">
        <f>IF(AT213&lt;10.7,"OG",IF(AND(AT213&gt;=10.7,AT213&lt;20),"MG",IF(AT213&gt;=20,"PR")))</f>
        <v>OG</v>
      </c>
      <c r="AZ213">
        <f>SUM(Q213,T213,W213,Z213,AC213,AF213,AI213,AL213,AO213,AR213)</f>
        <v>572</v>
      </c>
      <c r="BA213">
        <f>SUM(R213,U213,X213,AA213,AD213,AG213,AJ213,AM213,AP213,AS213)</f>
        <v>121</v>
      </c>
    </row>
    <row r="214" spans="1:53" ht="3" customHeight="1" x14ac:dyDescent="0.2">
      <c r="O214" s="29"/>
      <c r="P214" s="29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29"/>
      <c r="AL214" s="32"/>
      <c r="AM214" s="32"/>
      <c r="AN214" s="29"/>
      <c r="AO214" s="29"/>
      <c r="AP214" s="29"/>
      <c r="AQ214" s="29"/>
      <c r="AR214" s="29"/>
      <c r="AT214" s="54"/>
      <c r="AU214" s="54"/>
      <c r="AW214" s="32"/>
    </row>
    <row r="215" spans="1:53" x14ac:dyDescent="0.2">
      <c r="A215" s="22">
        <v>7010</v>
      </c>
      <c r="B215" s="23"/>
      <c r="D215" s="24" t="str">
        <f>VLOOKUP(A215,[1]leden!A$1:C$65536,2,FALSE)</f>
        <v>VERMEULEN Johan</v>
      </c>
      <c r="E215" s="25"/>
      <c r="F215" s="25"/>
      <c r="G215" s="25"/>
      <c r="H215" s="25"/>
      <c r="I215" s="25"/>
      <c r="J215" s="26"/>
      <c r="L215" s="27" t="str">
        <f>VLOOKUP(A215,[1]leden!A$1:C$65536,3,FALSE)</f>
        <v>OS</v>
      </c>
      <c r="M215" s="28"/>
      <c r="O215" s="29">
        <f>VLOOKUP(A215,[1]leden!A$1:F$65536,6,FALSE)</f>
        <v>0</v>
      </c>
      <c r="P215" s="29" t="e">
        <f>VLOOKUP(B216,[1]leden!A$1:D$65536,4,FALSE)</f>
        <v>#N/A</v>
      </c>
      <c r="Q215" s="32">
        <v>160</v>
      </c>
      <c r="R215" s="32">
        <v>19</v>
      </c>
      <c r="S215" s="32"/>
      <c r="T215" s="32">
        <v>122</v>
      </c>
      <c r="U215" s="32">
        <v>18</v>
      </c>
      <c r="V215" s="32"/>
      <c r="W215" s="32">
        <v>76</v>
      </c>
      <c r="X215" s="32">
        <v>10</v>
      </c>
      <c r="Y215" s="32"/>
      <c r="Z215" s="32">
        <v>44</v>
      </c>
      <c r="AA215" s="32">
        <v>10</v>
      </c>
      <c r="AB215" s="32"/>
      <c r="AC215" s="32">
        <v>55</v>
      </c>
      <c r="AD215" s="32">
        <v>10</v>
      </c>
      <c r="AE215" s="32"/>
      <c r="AF215" s="32">
        <v>111</v>
      </c>
      <c r="AG215" s="32">
        <v>23</v>
      </c>
      <c r="AH215" s="32"/>
      <c r="AI215" s="32">
        <v>160</v>
      </c>
      <c r="AJ215" s="32">
        <v>19</v>
      </c>
      <c r="AK215" s="29"/>
      <c r="AL215" s="32">
        <v>65</v>
      </c>
      <c r="AM215" s="32">
        <v>16</v>
      </c>
      <c r="AN215" s="29"/>
      <c r="AO215" s="29"/>
      <c r="AP215" s="29"/>
      <c r="AQ215" s="29"/>
      <c r="AR215" s="29"/>
      <c r="AT215" s="52">
        <f>ROUNDDOWN(AZ215/BA215,3)</f>
        <v>6.3440000000000003</v>
      </c>
      <c r="AU215" s="53"/>
      <c r="AW215" s="32" t="str">
        <f>IF(AT215&lt;10.7,"OG",IF(AND(AT215&gt;=10.7,AT215&lt;20),"MG",IF(AT215&gt;=20,"PR")))</f>
        <v>OG</v>
      </c>
      <c r="AZ215">
        <f>SUM(Q215,T215,W215,Z215,AC215,AF215,AI215,AL215,AO215,AR215)</f>
        <v>793</v>
      </c>
      <c r="BA215">
        <f>SUM(R215,U215,X215,AA215,AD215,AG215,AJ215,AM215,AP215,AS215)</f>
        <v>125</v>
      </c>
    </row>
    <row r="216" spans="1:53" ht="3" customHeight="1" x14ac:dyDescent="0.2">
      <c r="N216" s="5"/>
      <c r="O216" s="5"/>
      <c r="P216" s="5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5"/>
      <c r="AL216" s="32"/>
      <c r="AM216" s="32"/>
      <c r="AN216" s="5"/>
      <c r="AO216" s="5"/>
      <c r="AP216" s="5"/>
      <c r="AQ216" s="5"/>
      <c r="AR216" s="5"/>
      <c r="AS216" s="5"/>
      <c r="AT216" s="55"/>
      <c r="AU216" s="55"/>
      <c r="AV216" s="5"/>
      <c r="AW216" s="5"/>
      <c r="AX216" s="5"/>
      <c r="AY216" s="5"/>
      <c r="AZ216" s="5"/>
      <c r="BA216" s="5"/>
    </row>
    <row r="217" spans="1:53" x14ac:dyDescent="0.2">
      <c r="A217" s="22">
        <v>4122</v>
      </c>
      <c r="B217" s="23"/>
      <c r="D217" s="24" t="str">
        <f>VLOOKUP(A217,[1]leden!A$1:C$65536,2,FALSE)</f>
        <v>HAEGHEBAERT Eric</v>
      </c>
      <c r="E217" s="25"/>
      <c r="F217" s="25"/>
      <c r="G217" s="25"/>
      <c r="H217" s="25"/>
      <c r="I217" s="25"/>
      <c r="J217" s="26"/>
      <c r="L217" s="27" t="str">
        <f>VLOOKUP(A217,[1]leden!A$1:C$65536,3,FALSE)</f>
        <v>OS</v>
      </c>
      <c r="M217" s="28"/>
      <c r="O217" s="29">
        <f>VLOOKUP(A217,[1]leden!A$1:F$65536,6,FALSE)</f>
        <v>0</v>
      </c>
      <c r="P217" s="29" t="e">
        <f>VLOOKUP(B218,[1]leden!A$1:D$65536,4,FALSE)</f>
        <v>#N/A</v>
      </c>
      <c r="Q217" s="32">
        <v>160</v>
      </c>
      <c r="R217" s="32">
        <v>7</v>
      </c>
      <c r="S217" s="32"/>
      <c r="T217" s="32">
        <v>160</v>
      </c>
      <c r="U217" s="32">
        <v>16</v>
      </c>
      <c r="V217" s="32"/>
      <c r="W217" s="32">
        <v>160</v>
      </c>
      <c r="X217" s="32">
        <v>29</v>
      </c>
      <c r="Y217" s="32"/>
      <c r="Z217" s="32">
        <v>142</v>
      </c>
      <c r="AA217" s="32">
        <v>23</v>
      </c>
      <c r="AB217" s="32"/>
      <c r="AC217" s="32">
        <v>92</v>
      </c>
      <c r="AD217" s="32">
        <v>11</v>
      </c>
      <c r="AE217" s="32"/>
      <c r="AF217" s="32">
        <v>148</v>
      </c>
      <c r="AG217" s="32">
        <v>17</v>
      </c>
      <c r="AH217" s="32"/>
      <c r="AI217" s="32">
        <v>154</v>
      </c>
      <c r="AJ217" s="32">
        <v>25</v>
      </c>
      <c r="AK217" s="29"/>
      <c r="AL217" s="32">
        <v>76</v>
      </c>
      <c r="AM217" s="32">
        <v>12</v>
      </c>
      <c r="AN217" s="29"/>
      <c r="AO217" s="29"/>
      <c r="AP217" s="29"/>
      <c r="AQ217" s="29"/>
      <c r="AR217" s="29"/>
      <c r="AT217" s="52">
        <f>ROUNDDOWN(AZ217/BA217,3)</f>
        <v>7.8</v>
      </c>
      <c r="AU217" s="53"/>
      <c r="AW217" s="32" t="s">
        <v>8</v>
      </c>
      <c r="AX217" s="5"/>
      <c r="AY217" s="5"/>
      <c r="AZ217">
        <f>SUM(Q217,T217,W217,Z217,AC217,AF217,AI217,AL217,AO217,AR217)</f>
        <v>1092</v>
      </c>
      <c r="BA217">
        <f>SUM(R217,U217,X217,AA217,AD217,AG217,AJ217,AM217,AP217,AS217)</f>
        <v>140</v>
      </c>
    </row>
    <row r="218" spans="1:53" ht="3" customHeight="1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5"/>
      <c r="AU218" s="55"/>
      <c r="AV218" s="5"/>
      <c r="AW218" s="5"/>
      <c r="AX218" s="5"/>
      <c r="AY218" s="5"/>
      <c r="AZ218" s="5"/>
      <c r="BA218" s="5"/>
    </row>
    <row r="219" spans="1:53" x14ac:dyDescent="0.2">
      <c r="A219" s="22">
        <v>9274</v>
      </c>
      <c r="B219" s="23"/>
      <c r="D219" s="24" t="str">
        <f>VLOOKUP(A219,[1]leden!A$1:C$65536,2,FALSE)</f>
        <v>VERBRUGGHE Philippe</v>
      </c>
      <c r="E219" s="25"/>
      <c r="F219" s="25"/>
      <c r="G219" s="25"/>
      <c r="H219" s="25"/>
      <c r="I219" s="25"/>
      <c r="J219" s="26"/>
      <c r="L219" s="27" t="str">
        <f>VLOOKUP(A219,[1]leden!A$1:C$65536,3,FALSE)</f>
        <v>K.GHOK</v>
      </c>
      <c r="M219" s="28"/>
      <c r="O219" s="29">
        <f>VLOOKUP(A219,[1]leden!A$1:F$65536,6,FALSE)</f>
        <v>0</v>
      </c>
      <c r="P219" s="29" t="e">
        <f>VLOOKUP(B220,[1]leden!A$1:D$65536,4,FALSE)</f>
        <v>#N/A</v>
      </c>
      <c r="Q219" s="32">
        <v>210</v>
      </c>
      <c r="R219" s="32">
        <v>9</v>
      </c>
      <c r="S219" s="32"/>
      <c r="T219" s="32">
        <v>210</v>
      </c>
      <c r="U219" s="32">
        <v>19</v>
      </c>
      <c r="V219" s="32"/>
      <c r="W219" s="32">
        <v>210</v>
      </c>
      <c r="X219" s="32">
        <v>17</v>
      </c>
      <c r="Y219" s="32"/>
      <c r="Z219" s="32">
        <v>210</v>
      </c>
      <c r="AA219" s="32">
        <v>23</v>
      </c>
      <c r="AB219" s="32"/>
      <c r="AC219" s="32">
        <v>106</v>
      </c>
      <c r="AD219" s="32">
        <v>16</v>
      </c>
      <c r="AE219" s="32"/>
      <c r="AF219" s="32">
        <v>210</v>
      </c>
      <c r="AG219" s="32">
        <v>17</v>
      </c>
      <c r="AH219" s="32"/>
      <c r="AI219" s="32">
        <v>147</v>
      </c>
      <c r="AJ219" s="32">
        <v>17</v>
      </c>
      <c r="AK219" s="29"/>
      <c r="AL219" s="32">
        <v>210</v>
      </c>
      <c r="AM219" s="32">
        <v>8</v>
      </c>
      <c r="AN219" s="29"/>
      <c r="AO219" s="29"/>
      <c r="AP219" s="29"/>
      <c r="AQ219" s="29"/>
      <c r="AR219" s="29"/>
      <c r="AT219" s="52">
        <f>ROUNDDOWN(AZ219/BA219,3)</f>
        <v>12.007</v>
      </c>
      <c r="AU219" s="53"/>
      <c r="AW219" s="32" t="str">
        <f>IF(AT219&lt;10.7,"OG",IF(AND(AT219&gt;=10.7,AT219&lt;20),"MG",IF(AT219&gt;=20,"PR")))</f>
        <v>MG</v>
      </c>
      <c r="AX219" s="5"/>
      <c r="AY219" s="5"/>
      <c r="AZ219">
        <f>SUM(Q219,T219,W219,Z219,AC219,AF219,AI219,AL219,AO219,AR219)</f>
        <v>1513</v>
      </c>
      <c r="BA219">
        <f>SUM(R219,U219,X219,AA219,AD219,AG219,AJ219,AM219,AP219,AS219)</f>
        <v>126</v>
      </c>
    </row>
    <row r="220" spans="1:53" ht="3" customHeight="1" x14ac:dyDescent="0.2">
      <c r="N220" s="5"/>
      <c r="O220" s="5"/>
      <c r="P220" s="5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5"/>
      <c r="AL220" s="32"/>
      <c r="AM220" s="32"/>
      <c r="AN220" s="5"/>
      <c r="AO220" s="5"/>
      <c r="AP220" s="5"/>
      <c r="AQ220" s="5"/>
      <c r="AR220" s="5"/>
      <c r="AS220" s="5"/>
      <c r="AT220" s="55"/>
      <c r="AU220" s="55"/>
      <c r="AV220" s="5"/>
      <c r="AW220" s="5"/>
      <c r="AX220" s="5"/>
      <c r="AY220" s="5"/>
      <c r="AZ220" s="5"/>
      <c r="BA220" s="5"/>
    </row>
    <row r="221" spans="1:53" x14ac:dyDescent="0.2">
      <c r="A221" s="22">
        <v>7308</v>
      </c>
      <c r="B221" s="23"/>
      <c r="D221" s="24" t="str">
        <f>VLOOKUP(A221,[1]leden!A$1:C$65536,2,FALSE)</f>
        <v>CLAUS Gino</v>
      </c>
      <c r="E221" s="25"/>
      <c r="F221" s="25"/>
      <c r="G221" s="25"/>
      <c r="H221" s="25"/>
      <c r="I221" s="25"/>
      <c r="J221" s="26"/>
      <c r="L221" s="27" t="str">
        <f>VLOOKUP(A221,[1]leden!A$1:C$65536,3,FALSE)</f>
        <v>K.GHOK</v>
      </c>
      <c r="M221" s="28"/>
      <c r="O221" s="29">
        <f>VLOOKUP(A221,[1]leden!A$1:F$65536,6,FALSE)</f>
        <v>0</v>
      </c>
      <c r="P221" s="29" t="e">
        <f>VLOOKUP(B222,[1]leden!A$1:D$65536,4,FALSE)</f>
        <v>#N/A</v>
      </c>
      <c r="Q221" s="32">
        <v>210</v>
      </c>
      <c r="R221" s="32">
        <v>22</v>
      </c>
      <c r="S221" s="32"/>
      <c r="T221" s="32">
        <v>168</v>
      </c>
      <c r="U221" s="32">
        <v>22</v>
      </c>
      <c r="V221" s="32"/>
      <c r="W221" s="32">
        <v>210</v>
      </c>
      <c r="X221" s="32">
        <v>16</v>
      </c>
      <c r="Y221" s="32"/>
      <c r="Z221" s="32">
        <v>210</v>
      </c>
      <c r="AA221" s="32">
        <v>15</v>
      </c>
      <c r="AB221" s="32"/>
      <c r="AC221" s="32">
        <v>210</v>
      </c>
      <c r="AD221" s="32">
        <v>25</v>
      </c>
      <c r="AE221" s="32"/>
      <c r="AF221" s="32">
        <v>210</v>
      </c>
      <c r="AG221" s="32">
        <v>25</v>
      </c>
      <c r="AH221" s="32"/>
      <c r="AI221" s="32">
        <v>194</v>
      </c>
      <c r="AJ221" s="32">
        <v>19</v>
      </c>
      <c r="AK221" s="29"/>
      <c r="AL221" s="32">
        <v>189</v>
      </c>
      <c r="AM221" s="32">
        <v>12</v>
      </c>
      <c r="AN221" s="29"/>
      <c r="AO221" s="29"/>
      <c r="AP221" s="29"/>
      <c r="AQ221" s="29"/>
      <c r="AR221" s="29"/>
      <c r="AT221" s="52">
        <f>ROUNDDOWN(AZ221/BA221,3)</f>
        <v>10.262</v>
      </c>
      <c r="AU221" s="53"/>
      <c r="AW221" s="32" t="str">
        <f>IF(AT221&lt;10.7,"OG",IF(AND(AT221&gt;=10.7,AT221&lt;20),"MG",IF(AT221&gt;=20,"PR")))</f>
        <v>OG</v>
      </c>
      <c r="AX221" s="5"/>
      <c r="AY221" s="5"/>
      <c r="AZ221">
        <f>SUM(Q221,T221,W221,Z221,AC221,AF221,AI221,AL221,AO221,AR221)</f>
        <v>1601</v>
      </c>
      <c r="BA221">
        <f>SUM(R221,U221,X221,AA221,AD221,AG221,AJ221,AM221,AP221,AS221)</f>
        <v>156</v>
      </c>
    </row>
    <row r="222" spans="1:53" ht="3.75" customHeight="1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5"/>
      <c r="AU222" s="55"/>
      <c r="AV222" s="5"/>
      <c r="AW222" s="5"/>
      <c r="AX222" s="5"/>
      <c r="AY222" s="5"/>
      <c r="AZ222" s="5"/>
      <c r="BA222" s="5"/>
    </row>
    <row r="223" spans="1:53" x14ac:dyDescent="0.2">
      <c r="A223" s="22">
        <v>4733</v>
      </c>
      <c r="B223" s="23"/>
      <c r="D223" s="24" t="str">
        <f>VLOOKUP(A223,[1]leden!A$1:C$65536,2,FALSE)</f>
        <v>NUYTTENS Gino</v>
      </c>
      <c r="E223" s="25"/>
      <c r="F223" s="25"/>
      <c r="G223" s="25"/>
      <c r="H223" s="25"/>
      <c r="I223" s="25"/>
      <c r="J223" s="26"/>
      <c r="L223" s="27" t="str">
        <f>VLOOKUP(A223,[1]leden!A$1:C$65536,3,FALSE)</f>
        <v>DOS</v>
      </c>
      <c r="M223" s="28"/>
      <c r="O223" s="29">
        <f>VLOOKUP(A223,[1]leden!A$1:F$65536,6,FALSE)</f>
        <v>0</v>
      </c>
      <c r="P223" s="29" t="e">
        <f>VLOOKUP(B224,[1]leden!A$1:D$65536,4,FALSE)</f>
        <v>#N/A</v>
      </c>
      <c r="Q223" s="32">
        <v>139</v>
      </c>
      <c r="R223" s="32">
        <v>19</v>
      </c>
      <c r="S223" s="32"/>
      <c r="T223" s="32">
        <v>128</v>
      </c>
      <c r="U223" s="32">
        <v>16</v>
      </c>
      <c r="V223" s="32"/>
      <c r="W223" s="32">
        <v>118</v>
      </c>
      <c r="X223" s="32">
        <v>18</v>
      </c>
      <c r="Y223" s="32"/>
      <c r="Z223" s="32">
        <v>142</v>
      </c>
      <c r="AA223" s="32">
        <v>15</v>
      </c>
      <c r="AB223" s="32"/>
      <c r="AC223" s="32">
        <v>149</v>
      </c>
      <c r="AD223" s="32">
        <v>11</v>
      </c>
      <c r="AE223" s="32"/>
      <c r="AF223" s="32">
        <v>204</v>
      </c>
      <c r="AG223" s="32">
        <v>26</v>
      </c>
      <c r="AH223" s="32"/>
      <c r="AI223" s="32">
        <v>92</v>
      </c>
      <c r="AJ223" s="32">
        <v>12</v>
      </c>
      <c r="AK223" s="29"/>
      <c r="AL223" s="32">
        <v>157</v>
      </c>
      <c r="AM223" s="32">
        <v>14</v>
      </c>
      <c r="AN223" s="29"/>
      <c r="AO223" s="29"/>
      <c r="AP223" s="29"/>
      <c r="AQ223" s="29"/>
      <c r="AR223" s="29"/>
      <c r="AT223" s="52">
        <f>ROUNDDOWN(AZ223/BA223,3)</f>
        <v>8.6180000000000003</v>
      </c>
      <c r="AU223" s="53"/>
      <c r="AW223" s="32" t="str">
        <f>IF(AT223&lt;10.7,"OG",IF(AND(AT223&gt;=10.7,AT223&lt;20),"MG",IF(AT223&gt;=20,"PR")))</f>
        <v>OG</v>
      </c>
      <c r="AX223" s="5"/>
      <c r="AY223" s="5"/>
      <c r="AZ223">
        <f>SUM(Q223,T223,W223,Z223,AC223,AF223,AI223,AL223,AO223,AR223)</f>
        <v>1129</v>
      </c>
      <c r="BA223">
        <f>SUM(R223,U223,X223,AA223,AD223,AG223,AJ223,AM223,AP223,AS223)</f>
        <v>131</v>
      </c>
    </row>
    <row r="224" spans="1:53" ht="3" customHeight="1" x14ac:dyDescent="0.2">
      <c r="N224" s="5"/>
      <c r="O224" s="5"/>
      <c r="P224" s="5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5"/>
      <c r="AL224" s="32"/>
      <c r="AM224" s="32"/>
      <c r="AN224" s="5"/>
      <c r="AO224" s="5"/>
      <c r="AP224" s="5"/>
      <c r="AQ224" s="5"/>
      <c r="AR224" s="5"/>
      <c r="AS224" s="5"/>
      <c r="AT224" s="55"/>
      <c r="AU224" s="55"/>
      <c r="AV224" s="5"/>
      <c r="AW224" s="5"/>
      <c r="AX224" s="5"/>
      <c r="AY224" s="5"/>
      <c r="AZ224" s="5"/>
      <c r="BA224" s="5"/>
    </row>
    <row r="225" spans="1:53" x14ac:dyDescent="0.2">
      <c r="A225" s="22">
        <v>4768</v>
      </c>
      <c r="B225" s="23"/>
      <c r="D225" s="24" t="str">
        <f>VLOOKUP(A225,[1]leden!A$1:C$65536,2,FALSE)</f>
        <v>DEDIER Georges</v>
      </c>
      <c r="E225" s="25"/>
      <c r="F225" s="25"/>
      <c r="G225" s="25"/>
      <c r="H225" s="25"/>
      <c r="I225" s="25"/>
      <c r="J225" s="26"/>
      <c r="L225" s="27" t="str">
        <f>VLOOKUP(A225,[1]leden!A$1:C$65536,3,FALSE)</f>
        <v>DOS</v>
      </c>
      <c r="M225" s="28"/>
      <c r="O225" s="29">
        <f>VLOOKUP(A225,[1]leden!A$1:F$65536,6,FALSE)</f>
        <v>0</v>
      </c>
      <c r="P225" s="29" t="e">
        <f>VLOOKUP(B226,[1]leden!A$1:D$65536,4,FALSE)</f>
        <v>#N/A</v>
      </c>
      <c r="Q225" s="32">
        <v>61</v>
      </c>
      <c r="R225" s="32">
        <v>7</v>
      </c>
      <c r="S225" s="32"/>
      <c r="T225" s="32">
        <v>210</v>
      </c>
      <c r="U225" s="32">
        <v>18</v>
      </c>
      <c r="V225" s="32"/>
      <c r="W225" s="32">
        <v>179</v>
      </c>
      <c r="X225" s="32">
        <v>29</v>
      </c>
      <c r="Y225" s="32"/>
      <c r="Z225" s="32">
        <v>187</v>
      </c>
      <c r="AA225" s="32">
        <v>20</v>
      </c>
      <c r="AB225" s="32"/>
      <c r="AC225" s="32">
        <v>146</v>
      </c>
      <c r="AD225" s="32">
        <v>25</v>
      </c>
      <c r="AE225" s="32"/>
      <c r="AF225" s="32">
        <v>136</v>
      </c>
      <c r="AG225" s="32">
        <v>13</v>
      </c>
      <c r="AH225" s="32"/>
      <c r="AI225" s="32">
        <v>210</v>
      </c>
      <c r="AJ225" s="32">
        <v>17</v>
      </c>
      <c r="AK225" s="29"/>
      <c r="AL225" s="32">
        <v>210</v>
      </c>
      <c r="AM225" s="32">
        <v>17</v>
      </c>
      <c r="AN225" s="29"/>
      <c r="AO225" s="29"/>
      <c r="AP225" s="29"/>
      <c r="AQ225" s="29"/>
      <c r="AR225" s="29"/>
      <c r="AT225" s="52">
        <f>ROUNDDOWN(AZ225/BA225,3)</f>
        <v>9.1709999999999994</v>
      </c>
      <c r="AU225" s="53"/>
      <c r="AW225" s="32" t="str">
        <f>IF(AT225&lt;10.7,"OG",IF(AND(AT225&gt;=10.7,AT225&lt;20),"MG",IF(AT225&gt;=20,"PR")))</f>
        <v>OG</v>
      </c>
      <c r="AX225" s="5"/>
      <c r="AY225" s="5"/>
      <c r="AZ225">
        <f>SUM(Q225,T225,W225,Z225,AC225,AF225,AI225,AL225,AO225,AR225)</f>
        <v>1339</v>
      </c>
      <c r="BA225">
        <f>SUM(R225,U225,X225,AA225,AD225,AG225,AJ225,AM225,AP225,AS225)</f>
        <v>146</v>
      </c>
    </row>
    <row r="226" spans="1:53" ht="3.75" customHeight="1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5"/>
      <c r="AU226" s="55"/>
      <c r="AV226" s="5"/>
      <c r="AW226" s="5"/>
      <c r="AX226" s="5"/>
      <c r="AY226" s="5"/>
      <c r="AZ226" s="5"/>
      <c r="BA226" s="5"/>
    </row>
    <row r="227" spans="1:53" x14ac:dyDescent="0.2">
      <c r="A227" s="22">
        <v>8668</v>
      </c>
      <c r="B227" s="23"/>
      <c r="D227" s="24" t="str">
        <f>VLOOKUP(A227,[1]leden!A$1:C$65536,2,FALSE)</f>
        <v>VANDEKEERE Bert</v>
      </c>
      <c r="E227" s="25"/>
      <c r="F227" s="25"/>
      <c r="G227" s="25"/>
      <c r="H227" s="25"/>
      <c r="I227" s="25"/>
      <c r="J227" s="26"/>
      <c r="L227" s="27" t="str">
        <f>VLOOKUP(A227,[1]leden!A$1:C$65536,3,FALSE)</f>
        <v>OS</v>
      </c>
      <c r="M227" s="28"/>
      <c r="O227" s="29">
        <f>VLOOKUP(A227,[1]leden!A$1:F$65536,6,FALSE)</f>
        <v>0</v>
      </c>
      <c r="P227" s="29" t="e">
        <f>VLOOKUP(B228,[1]leden!A$1:D$65536,4,FALSE)</f>
        <v>#N/A</v>
      </c>
      <c r="Q227" s="32">
        <v>300</v>
      </c>
      <c r="R227" s="32">
        <v>8</v>
      </c>
      <c r="S227" s="32"/>
      <c r="T227" s="32">
        <v>226</v>
      </c>
      <c r="U227" s="32">
        <v>14</v>
      </c>
      <c r="V227" s="32"/>
      <c r="W227" s="32">
        <v>39</v>
      </c>
      <c r="X227" s="32">
        <v>11</v>
      </c>
      <c r="Y227" s="32"/>
      <c r="Z227" s="32">
        <v>131</v>
      </c>
      <c r="AA227" s="32">
        <v>13</v>
      </c>
      <c r="AB227" s="32"/>
      <c r="AC227" s="32">
        <v>155</v>
      </c>
      <c r="AD227" s="32">
        <v>16</v>
      </c>
      <c r="AE227" s="32"/>
      <c r="AF227" s="32">
        <v>167</v>
      </c>
      <c r="AG227" s="32">
        <v>17</v>
      </c>
      <c r="AH227" s="32"/>
      <c r="AI227" s="32">
        <v>300</v>
      </c>
      <c r="AJ227" s="32">
        <v>28</v>
      </c>
      <c r="AK227" s="32"/>
      <c r="AL227" s="56">
        <v>264</v>
      </c>
      <c r="AM227" s="32">
        <v>17</v>
      </c>
      <c r="AN227" s="32">
        <v>264</v>
      </c>
      <c r="AO227" s="32"/>
      <c r="AP227" s="29"/>
      <c r="AQ227" s="29"/>
      <c r="AR227" s="29"/>
      <c r="AT227" s="52">
        <f>ROUNDDOWN(AZ227/BA227,3)</f>
        <v>12.757999999999999</v>
      </c>
      <c r="AU227" s="53"/>
      <c r="AW227" s="32" t="str">
        <f>IF(AT227&lt;10.7,"OG",IF(AND(AT227&gt;=10.7,AT227&lt;20),"MG",IF(AT227&gt;=20,"PR")))</f>
        <v>MG</v>
      </c>
      <c r="AX227" s="5"/>
      <c r="AY227" s="5"/>
      <c r="AZ227">
        <f>SUM(Q227,T227,W227,Z227,AC227,AF227,AI227,AL227,AO227,AR227)</f>
        <v>1582</v>
      </c>
      <c r="BA227">
        <f>SUM(R227,U227,X227,AA227,AD227,AG227,AJ227,AM227,AP227,AS227)</f>
        <v>124</v>
      </c>
    </row>
    <row r="228" spans="1:53" ht="2.25" customHeight="1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5"/>
      <c r="AU228" s="55"/>
      <c r="AV228" s="5"/>
      <c r="AW228" s="5"/>
      <c r="AX228" s="5"/>
      <c r="AY228" s="5"/>
      <c r="AZ228" s="5"/>
      <c r="BA228" s="5"/>
    </row>
    <row r="229" spans="1:53" x14ac:dyDescent="0.2">
      <c r="A229" s="57" t="s">
        <v>10</v>
      </c>
      <c r="B229" s="57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O229" s="29" t="e">
        <f>VLOOKUP(A229,[1]leden!A$1:F$65536,6,FALSE)</f>
        <v>#N/A</v>
      </c>
      <c r="P229" s="29" t="e">
        <f>VLOOKUP(B230,[1]leden!A$1:D$65536,4,FALSE)</f>
        <v>#N/A</v>
      </c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T229" s="52"/>
      <c r="AU229" s="53"/>
      <c r="AW229" s="32"/>
      <c r="AX229" s="5"/>
      <c r="AY229" s="5"/>
    </row>
    <row r="230" spans="1:53" ht="3" customHeight="1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5"/>
      <c r="AU230" s="55"/>
      <c r="AV230" s="5"/>
      <c r="AW230" s="5"/>
      <c r="AX230" s="5"/>
      <c r="AY230" s="5"/>
      <c r="AZ230" s="5"/>
      <c r="BA230" s="5"/>
    </row>
    <row r="231" spans="1:53" x14ac:dyDescent="0.2">
      <c r="A231" s="22">
        <v>7689</v>
      </c>
      <c r="B231" s="23"/>
      <c r="D231" s="24" t="str">
        <f>VLOOKUP(A231,[1]leden!A$1:C$65536,2,FALSE)</f>
        <v>BOSSAERT Dirk</v>
      </c>
      <c r="E231" s="25"/>
      <c r="F231" s="25"/>
      <c r="G231" s="25"/>
      <c r="H231" s="25"/>
      <c r="I231" s="25"/>
      <c r="J231" s="26"/>
      <c r="L231" s="27" t="str">
        <f>VLOOKUP(A231,[1]leden!A$1:C$65536,3,FALSE)</f>
        <v>K.GHOK</v>
      </c>
      <c r="M231" s="28"/>
      <c r="O231" s="29">
        <f>VLOOKUP(A231,[1]leden!A$1:F$65536,6,FALSE)</f>
        <v>0</v>
      </c>
      <c r="P231" s="29" t="e">
        <f>VLOOKUP(B232,[1]leden!A$1:D$65536,4,FALSE)</f>
        <v>#N/A</v>
      </c>
      <c r="Q231" s="29">
        <v>30</v>
      </c>
      <c r="R231" s="29">
        <v>31</v>
      </c>
      <c r="S231" s="29"/>
      <c r="T231" s="29">
        <v>30</v>
      </c>
      <c r="U231" s="29">
        <v>16</v>
      </c>
      <c r="V231" s="29"/>
      <c r="W231" s="29">
        <v>28</v>
      </c>
      <c r="X231" s="29">
        <v>37</v>
      </c>
      <c r="Y231" s="29"/>
      <c r="Z231" s="29">
        <v>30</v>
      </c>
      <c r="AA231" s="29">
        <v>16</v>
      </c>
      <c r="AB231" s="29"/>
      <c r="AC231" s="29">
        <v>30</v>
      </c>
      <c r="AD231" s="29">
        <v>24</v>
      </c>
      <c r="AE231" s="29"/>
      <c r="AF231" s="29">
        <v>30</v>
      </c>
      <c r="AG231" s="29">
        <v>18</v>
      </c>
      <c r="AH231" s="29"/>
      <c r="AI231" s="29">
        <v>13</v>
      </c>
      <c r="AJ231" s="29">
        <v>21</v>
      </c>
      <c r="AK231" s="29"/>
      <c r="AL231" s="29">
        <v>30</v>
      </c>
      <c r="AM231" s="29">
        <v>23</v>
      </c>
      <c r="AN231" s="29"/>
      <c r="AO231" s="29">
        <v>23</v>
      </c>
      <c r="AP231" s="29">
        <v>24</v>
      </c>
      <c r="AQ231" s="29"/>
      <c r="AR231" s="29">
        <v>26</v>
      </c>
      <c r="AS231" s="29">
        <v>19</v>
      </c>
      <c r="AT231" s="52">
        <f>ROUNDDOWN(AZ231/BA231,3)</f>
        <v>1.179</v>
      </c>
      <c r="AU231" s="53"/>
      <c r="AW231" s="32" t="s">
        <v>8</v>
      </c>
      <c r="AX231" s="5"/>
      <c r="AY231" s="5"/>
      <c r="AZ231">
        <f>SUM(Q231,T231,W231,Z231,AC231,AF231,AI231,AL231,AO231,AR231)</f>
        <v>270</v>
      </c>
      <c r="BA231">
        <f>SUM(R231,U231,X231,AA231,AD231,AG231,AJ231,AM231,AP231,AS231)</f>
        <v>229</v>
      </c>
    </row>
    <row r="232" spans="1:53" ht="3" customHeight="1" x14ac:dyDescent="0.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5"/>
      <c r="AU232" s="55"/>
      <c r="AV232" s="5"/>
      <c r="AW232" s="5"/>
      <c r="AX232" s="5"/>
      <c r="AY232" s="5"/>
      <c r="AZ232" s="5"/>
      <c r="BA232" s="5"/>
    </row>
    <row r="233" spans="1:53" x14ac:dyDescent="0.2">
      <c r="A233" s="22">
        <v>4119</v>
      </c>
      <c r="B233" s="23"/>
      <c r="D233" s="24" t="str">
        <f>VLOOKUP(A233,[1]leden!A$1:C$65536,2,FALSE)</f>
        <v>GEERLANDT José</v>
      </c>
      <c r="E233" s="25"/>
      <c r="F233" s="25"/>
      <c r="G233" s="25"/>
      <c r="H233" s="25"/>
      <c r="I233" s="25"/>
      <c r="J233" s="26"/>
      <c r="L233" s="27" t="str">
        <f>VLOOKUP(A233,[1]leden!A$1:C$65536,3,FALSE)</f>
        <v>OS</v>
      </c>
      <c r="M233" s="28"/>
      <c r="O233" s="29">
        <f>VLOOKUP(A233,[1]leden!A$1:F$65536,6,FALSE)</f>
        <v>0</v>
      </c>
      <c r="P233" s="29" t="e">
        <f>VLOOKUP(B234,[1]leden!A$1:D$65536,4,FALSE)</f>
        <v>#N/A</v>
      </c>
      <c r="Q233" s="29">
        <v>27</v>
      </c>
      <c r="R233" s="29">
        <v>25</v>
      </c>
      <c r="S233" s="29"/>
      <c r="T233" s="29">
        <v>28</v>
      </c>
      <c r="U233" s="29">
        <v>24</v>
      </c>
      <c r="V233" s="29"/>
      <c r="W233" s="29">
        <v>30</v>
      </c>
      <c r="X233" s="29">
        <v>14</v>
      </c>
      <c r="Y233" s="29"/>
      <c r="Z233" s="29">
        <v>30</v>
      </c>
      <c r="AA233" s="29">
        <v>26</v>
      </c>
      <c r="AB233" s="29"/>
      <c r="AC233" s="29">
        <v>30</v>
      </c>
      <c r="AD233" s="29">
        <v>21</v>
      </c>
      <c r="AE233" s="29"/>
      <c r="AF233" s="29">
        <v>30</v>
      </c>
      <c r="AG233" s="29">
        <v>20</v>
      </c>
      <c r="AH233" s="29"/>
      <c r="AI233" s="29">
        <v>30</v>
      </c>
      <c r="AJ233" s="29">
        <v>30</v>
      </c>
      <c r="AK233" s="29"/>
      <c r="AL233" s="29">
        <v>30</v>
      </c>
      <c r="AM233" s="29">
        <v>31</v>
      </c>
      <c r="AN233" s="29"/>
      <c r="AO233" s="29">
        <v>30</v>
      </c>
      <c r="AP233" s="29">
        <v>24</v>
      </c>
      <c r="AQ233" s="29"/>
      <c r="AR233" s="29">
        <v>24</v>
      </c>
      <c r="AS233" s="29">
        <v>24</v>
      </c>
      <c r="AT233" s="52">
        <f>ROUNDDOWN(AZ233/BA233,3)</f>
        <v>1.2090000000000001</v>
      </c>
      <c r="AU233" s="53"/>
      <c r="AW233" s="32" t="s">
        <v>8</v>
      </c>
      <c r="AX233" s="5"/>
      <c r="AY233" s="5"/>
      <c r="AZ233">
        <f>SUM(Q233,T233,W233,Z233,AC233,AF233,AI233,AL233,AO233,AR233)</f>
        <v>289</v>
      </c>
      <c r="BA233">
        <f>SUM(R233,U233,X233,AA233,AD233,AG233,AJ233,AM233,AP233,AS233)</f>
        <v>239</v>
      </c>
    </row>
    <row r="234" spans="1:53" ht="4.5" customHeight="1" x14ac:dyDescent="0.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5"/>
      <c r="AU234" s="55"/>
      <c r="AV234" s="5"/>
      <c r="AW234" s="5"/>
      <c r="AX234" s="5"/>
      <c r="AY234" s="5"/>
      <c r="AZ234" s="5"/>
      <c r="BA234" s="5"/>
    </row>
    <row r="235" spans="1:53" x14ac:dyDescent="0.2">
      <c r="A235" s="22">
        <v>1061</v>
      </c>
      <c r="B235" s="23"/>
      <c r="D235" s="24" t="str">
        <f>VLOOKUP(A235,[1]leden!A$1:C$65536,2,FALSE)</f>
        <v>GELDHOF Frank</v>
      </c>
      <c r="E235" s="25"/>
      <c r="F235" s="25"/>
      <c r="G235" s="25"/>
      <c r="H235" s="25"/>
      <c r="I235" s="25"/>
      <c r="J235" s="26"/>
      <c r="L235" s="27" t="str">
        <f>VLOOKUP(A235,[1]leden!A$1:C$65536,3,FALSE)</f>
        <v>CBC-DLS</v>
      </c>
      <c r="M235" s="28"/>
      <c r="O235" s="29">
        <f>VLOOKUP(A235,[1]leden!A$1:F$65536,6,FALSE)</f>
        <v>0</v>
      </c>
      <c r="P235" s="29" t="e">
        <f>VLOOKUP(B236,[1]leden!A$1:D$65536,4,FALSE)</f>
        <v>#N/A</v>
      </c>
      <c r="Q235" s="29">
        <v>40</v>
      </c>
      <c r="R235" s="29">
        <v>18</v>
      </c>
      <c r="S235" s="29"/>
      <c r="T235" s="29">
        <v>40</v>
      </c>
      <c r="U235" s="29">
        <v>25</v>
      </c>
      <c r="V235" s="29"/>
      <c r="W235" s="29">
        <v>40</v>
      </c>
      <c r="X235" s="29">
        <v>22</v>
      </c>
      <c r="Y235" s="29"/>
      <c r="Z235" s="29">
        <v>40</v>
      </c>
      <c r="AA235" s="29">
        <v>15</v>
      </c>
      <c r="AB235" s="29"/>
      <c r="AC235" s="29">
        <v>40</v>
      </c>
      <c r="AD235" s="29">
        <v>15</v>
      </c>
      <c r="AE235" s="29"/>
      <c r="AF235" s="29">
        <v>40</v>
      </c>
      <c r="AG235" s="29">
        <v>19</v>
      </c>
      <c r="AH235" s="29"/>
      <c r="AI235" s="29">
        <v>30</v>
      </c>
      <c r="AJ235" s="29">
        <v>18</v>
      </c>
      <c r="AK235" s="29"/>
      <c r="AL235" s="29">
        <v>40</v>
      </c>
      <c r="AM235" s="29">
        <v>21</v>
      </c>
      <c r="AN235" s="29"/>
      <c r="AO235" s="29">
        <v>40</v>
      </c>
      <c r="AP235" s="29">
        <v>21</v>
      </c>
      <c r="AQ235" s="29"/>
      <c r="AR235" s="29">
        <v>40</v>
      </c>
      <c r="AS235" s="29">
        <v>25</v>
      </c>
      <c r="AT235" s="52">
        <f>ROUNDDOWN(AZ235/BA235,3)</f>
        <v>1.9590000000000001</v>
      </c>
      <c r="AU235" s="53"/>
      <c r="AW235" s="32" t="s">
        <v>8</v>
      </c>
      <c r="AX235" s="5"/>
      <c r="AY235" s="5"/>
      <c r="AZ235">
        <f>SUM(Q235,T235,W235,Z235,AC235,AF235,AI235,AL235,AO235,AR235)</f>
        <v>390</v>
      </c>
      <c r="BA235">
        <f>SUM(R235,U235,X235,AA235,AD235,AG235,AJ235,AM235,AP235,AS235)</f>
        <v>199</v>
      </c>
    </row>
    <row r="236" spans="1:53" ht="5.25" customHeight="1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5"/>
      <c r="AU236" s="55"/>
      <c r="AV236" s="5"/>
      <c r="AW236" s="5"/>
      <c r="AX236" s="5"/>
      <c r="AY236" s="5"/>
      <c r="AZ236" s="5"/>
      <c r="BA236" s="5"/>
    </row>
    <row r="237" spans="1:53" x14ac:dyDescent="0.2">
      <c r="A237" s="22">
        <v>9271</v>
      </c>
      <c r="B237" s="23"/>
      <c r="D237" s="24" t="str">
        <f>VLOOKUP(A237,[1]leden!A$1:C$65536,2,FALSE)</f>
        <v>VAN ACKER Frank</v>
      </c>
      <c r="E237" s="25"/>
      <c r="F237" s="25"/>
      <c r="G237" s="25"/>
      <c r="H237" s="25"/>
      <c r="I237" s="25"/>
      <c r="J237" s="26"/>
      <c r="L237" s="27" t="str">
        <f>VLOOKUP(A237,[1]leden!A$1:C$65536,3,FALSE)</f>
        <v>WOH</v>
      </c>
      <c r="M237" s="28"/>
      <c r="O237" s="29">
        <f>VLOOKUP(A237,[1]leden!A$1:F$65536,6,FALSE)</f>
        <v>0</v>
      </c>
      <c r="P237" s="29" t="e">
        <f>VLOOKUP(B238,[1]leden!A$1:D$65536,4,FALSE)</f>
        <v>#N/A</v>
      </c>
      <c r="Q237" s="29">
        <v>55</v>
      </c>
      <c r="R237" s="29">
        <v>24</v>
      </c>
      <c r="S237" s="29"/>
      <c r="T237" s="29">
        <v>55</v>
      </c>
      <c r="U237" s="29">
        <v>20</v>
      </c>
      <c r="V237" s="29"/>
      <c r="W237" s="29">
        <v>38</v>
      </c>
      <c r="X237" s="29">
        <v>16</v>
      </c>
      <c r="Y237" s="29"/>
      <c r="Z237" s="29">
        <v>55</v>
      </c>
      <c r="AA237" s="29">
        <v>15</v>
      </c>
      <c r="AB237" s="29"/>
      <c r="AC237" s="29">
        <v>27</v>
      </c>
      <c r="AD237" s="29">
        <v>19</v>
      </c>
      <c r="AE237" s="29"/>
      <c r="AF237" s="29">
        <v>55</v>
      </c>
      <c r="AG237" s="29">
        <v>30</v>
      </c>
      <c r="AH237" s="29"/>
      <c r="AI237" s="29">
        <v>55</v>
      </c>
      <c r="AJ237" s="29">
        <v>19</v>
      </c>
      <c r="AK237" s="29"/>
      <c r="AL237" s="29">
        <v>55</v>
      </c>
      <c r="AM237" s="29">
        <v>31</v>
      </c>
      <c r="AN237" s="29"/>
      <c r="AO237" s="29">
        <v>35</v>
      </c>
      <c r="AP237" s="29">
        <v>21</v>
      </c>
      <c r="AQ237" s="29"/>
      <c r="AR237" s="29">
        <v>55</v>
      </c>
      <c r="AS237" s="29">
        <v>20</v>
      </c>
      <c r="AT237" s="52">
        <f>ROUNDDOWN(AZ237/BA237,3)</f>
        <v>2.2549999999999999</v>
      </c>
      <c r="AU237" s="53"/>
      <c r="AW237" s="32" t="s">
        <v>8</v>
      </c>
      <c r="AX237" s="5"/>
      <c r="AY237" s="5"/>
      <c r="AZ237">
        <f>SUM(Q237,T237,W237,Z237,AC237,AF237,AI237,AL237,AO237,AR237)</f>
        <v>485</v>
      </c>
      <c r="BA237">
        <f>SUM(R237,U237,X237,AA237,AD237,AG237,AJ237,AM237,AP237,AS237)</f>
        <v>215</v>
      </c>
    </row>
    <row r="238" spans="1:53" ht="6" customHeight="1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5"/>
      <c r="AU238" s="55"/>
      <c r="AV238" s="5"/>
      <c r="AW238" s="5"/>
      <c r="AX238" s="5"/>
      <c r="AY238" s="5"/>
      <c r="AZ238" s="5"/>
      <c r="BA238" s="5"/>
    </row>
    <row r="239" spans="1:53" x14ac:dyDescent="0.2">
      <c r="A239" s="22">
        <v>7316</v>
      </c>
      <c r="B239" s="23"/>
      <c r="D239" s="24" t="str">
        <f>VLOOKUP(A239,[1]leden!A$1:C$65536,2,FALSE)</f>
        <v>RONDELE Freddy</v>
      </c>
      <c r="E239" s="25"/>
      <c r="F239" s="25"/>
      <c r="G239" s="25"/>
      <c r="H239" s="25"/>
      <c r="I239" s="25"/>
      <c r="J239" s="26"/>
      <c r="L239" s="27" t="str">
        <f>VLOOKUP(A239,[1]leden!A$1:C$65536,3,FALSE)</f>
        <v>WOH</v>
      </c>
      <c r="M239" s="28"/>
      <c r="O239" s="29">
        <f>VLOOKUP(A239,[1]leden!A$1:F$65536,6,FALSE)</f>
        <v>0</v>
      </c>
      <c r="P239" s="29" t="e">
        <f>VLOOKUP(B240,[1]leden!A$1:D$65536,4,FALSE)</f>
        <v>#N/A</v>
      </c>
      <c r="Q239" s="29">
        <v>90</v>
      </c>
      <c r="R239" s="29">
        <v>22</v>
      </c>
      <c r="S239" s="29"/>
      <c r="T239" s="29">
        <v>90</v>
      </c>
      <c r="U239" s="29">
        <v>17</v>
      </c>
      <c r="V239" s="29"/>
      <c r="W239" s="29">
        <v>90</v>
      </c>
      <c r="X239" s="29">
        <v>31</v>
      </c>
      <c r="Y239" s="29"/>
      <c r="Z239" s="29">
        <v>90</v>
      </c>
      <c r="AA239" s="29">
        <v>22</v>
      </c>
      <c r="AB239" s="29"/>
      <c r="AC239" s="29">
        <v>90</v>
      </c>
      <c r="AD239" s="29">
        <v>27</v>
      </c>
      <c r="AE239" s="29"/>
      <c r="AF239" s="29">
        <v>90</v>
      </c>
      <c r="AG239" s="29">
        <v>18</v>
      </c>
      <c r="AH239" s="29"/>
      <c r="AI239" s="29">
        <v>90</v>
      </c>
      <c r="AJ239" s="29">
        <v>23</v>
      </c>
      <c r="AK239" s="29"/>
      <c r="AL239" s="29">
        <v>90</v>
      </c>
      <c r="AM239" s="29">
        <v>35</v>
      </c>
      <c r="AN239" s="29"/>
      <c r="AO239" s="29">
        <v>64</v>
      </c>
      <c r="AP239" s="29">
        <v>39</v>
      </c>
      <c r="AQ239" s="29"/>
      <c r="AR239" s="29"/>
      <c r="AS239" s="29"/>
      <c r="AT239" s="52">
        <f>ROUNDDOWN(AZ239/BA239,3)</f>
        <v>3.35</v>
      </c>
      <c r="AU239" s="53"/>
      <c r="AW239" s="32" t="str">
        <f>IF(AT239&lt;10.7,"OG",IF(AND(AT239&gt;=10.7,AT239&lt;20),"MG",IF(AT239&gt;=20,"PR")))</f>
        <v>OG</v>
      </c>
      <c r="AX239" s="5"/>
      <c r="AY239" s="5"/>
      <c r="AZ239">
        <f>SUM(Q239,T239,W239,Z239,AC239,AF239,AI239,AL239,AO239,AR239)</f>
        <v>784</v>
      </c>
      <c r="BA239">
        <f>SUM(R239,U239,X239,AA239,AD239,AG239,AJ239,AM239,AP239,AS239)</f>
        <v>234</v>
      </c>
    </row>
    <row r="240" spans="1:53" ht="3.75" customHeight="1" x14ac:dyDescent="0.2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5"/>
      <c r="AU240" s="55"/>
      <c r="AV240" s="5"/>
      <c r="AW240" s="5"/>
      <c r="AX240" s="5"/>
      <c r="AY240" s="5"/>
      <c r="AZ240" s="5"/>
      <c r="BA240" s="5"/>
    </row>
    <row r="241" spans="1:53" x14ac:dyDescent="0.2">
      <c r="A241" s="22">
        <v>8735</v>
      </c>
      <c r="B241" s="23"/>
      <c r="D241" s="24" t="str">
        <f>VLOOKUP(A241,[1]leden!A$1:C$65536,2,FALSE)</f>
        <v>VAN DEN BUVERIE Eric</v>
      </c>
      <c r="E241" s="25"/>
      <c r="F241" s="25"/>
      <c r="G241" s="25"/>
      <c r="H241" s="25"/>
      <c r="I241" s="25"/>
      <c r="J241" s="26"/>
      <c r="L241" s="27" t="str">
        <f>VLOOKUP(A241,[1]leden!A$1:C$65536,3,FALSE)</f>
        <v>VOLH</v>
      </c>
      <c r="M241" s="28"/>
      <c r="O241" s="29">
        <f>VLOOKUP(A241,[1]leden!A$1:F$65536,6,FALSE)</f>
        <v>0</v>
      </c>
      <c r="P241" s="29" t="e">
        <f>VLOOKUP(B242,[1]leden!A$1:D$65536,4,FALSE)</f>
        <v>#N/A</v>
      </c>
      <c r="Q241" s="32">
        <v>120</v>
      </c>
      <c r="R241" s="32">
        <v>20</v>
      </c>
      <c r="S241" s="32"/>
      <c r="T241" s="32">
        <v>120</v>
      </c>
      <c r="U241" s="32">
        <v>31</v>
      </c>
      <c r="V241" s="32"/>
      <c r="W241" s="32">
        <v>120</v>
      </c>
      <c r="X241" s="32">
        <v>34</v>
      </c>
      <c r="Y241" s="32"/>
      <c r="Z241" s="32">
        <v>94</v>
      </c>
      <c r="AA241" s="32">
        <v>22</v>
      </c>
      <c r="AB241" s="32"/>
      <c r="AC241" s="32">
        <v>120</v>
      </c>
      <c r="AD241" s="32">
        <v>27</v>
      </c>
      <c r="AE241" s="32"/>
      <c r="AF241" s="32">
        <v>110</v>
      </c>
      <c r="AG241" s="32">
        <v>29</v>
      </c>
      <c r="AH241" s="32"/>
      <c r="AI241" s="32">
        <v>108</v>
      </c>
      <c r="AJ241" s="32">
        <v>32</v>
      </c>
      <c r="AK241" s="29"/>
      <c r="AL241" s="32">
        <v>120</v>
      </c>
      <c r="AM241" s="32">
        <v>26</v>
      </c>
      <c r="AN241" s="32"/>
      <c r="AO241" s="32">
        <v>120</v>
      </c>
      <c r="AP241" s="32">
        <v>40</v>
      </c>
      <c r="AQ241" s="29"/>
      <c r="AR241" s="29"/>
      <c r="AT241" s="52">
        <f>ROUNDDOWN(AZ241/BA241,3)</f>
        <v>3.9540000000000002</v>
      </c>
      <c r="AU241" s="53"/>
      <c r="AW241" s="32" t="str">
        <f>IF(AT241&lt;10.7,"OG",IF(AND(AT241&gt;=10.7,AT241&lt;20),"MG",IF(AT241&gt;=20,"PR")))</f>
        <v>OG</v>
      </c>
      <c r="AX241" s="5"/>
      <c r="AY241" s="5"/>
      <c r="AZ241">
        <f>SUM(Q241,T241,W241,Z241,AC241,AF241,AI241,AL241,AO241,AR241)</f>
        <v>1032</v>
      </c>
      <c r="BA241">
        <f>SUM(R241,U241,X241,AA241,AD241,AG241,AJ241,AM241,AP241,AS241)</f>
        <v>261</v>
      </c>
    </row>
    <row r="242" spans="1:53" ht="3" customHeight="1" x14ac:dyDescent="0.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5"/>
      <c r="AU242" s="55"/>
      <c r="AV242" s="5"/>
      <c r="AW242" s="5"/>
      <c r="AX242" s="5"/>
      <c r="AY242" s="5"/>
      <c r="AZ242" s="5"/>
      <c r="BA242" s="5"/>
    </row>
    <row r="243" spans="1:53" x14ac:dyDescent="0.2">
      <c r="A243" s="22">
        <v>8088</v>
      </c>
      <c r="B243" s="23"/>
      <c r="D243" s="24" t="str">
        <f>VLOOKUP(A243,[1]leden!A$1:C$65536,2,FALSE)</f>
        <v>VERCAEMERE Jaak</v>
      </c>
      <c r="E243" s="25"/>
      <c r="F243" s="25"/>
      <c r="G243" s="25"/>
      <c r="H243" s="25"/>
      <c r="I243" s="25"/>
      <c r="J243" s="26"/>
      <c r="L243" s="27" t="str">
        <f>VLOOKUP(A243,[1]leden!A$1:C$65536,3,FALSE)</f>
        <v>K.GHOK</v>
      </c>
      <c r="M243" s="28"/>
      <c r="O243" s="29">
        <f>VLOOKUP(A243,[1]leden!A$1:F$65536,6,FALSE)</f>
        <v>0</v>
      </c>
      <c r="P243" s="29" t="e">
        <f>VLOOKUP(B244,[1]leden!A$1:D$65536,4,FALSE)</f>
        <v>#N/A</v>
      </c>
      <c r="Q243" s="32">
        <v>62</v>
      </c>
      <c r="R243" s="32">
        <v>7</v>
      </c>
      <c r="S243" s="32"/>
      <c r="T243" s="32">
        <v>160</v>
      </c>
      <c r="U243" s="32">
        <v>22</v>
      </c>
      <c r="V243" s="32"/>
      <c r="W243" s="32">
        <v>62</v>
      </c>
      <c r="X243" s="32">
        <v>8</v>
      </c>
      <c r="Y243" s="32"/>
      <c r="Z243" s="32">
        <v>160</v>
      </c>
      <c r="AA243" s="32">
        <v>23</v>
      </c>
      <c r="AB243" s="32"/>
      <c r="AC243" s="32">
        <v>160</v>
      </c>
      <c r="AD243" s="32">
        <v>29</v>
      </c>
      <c r="AE243" s="32"/>
      <c r="AF243" s="32">
        <v>160</v>
      </c>
      <c r="AG243" s="32">
        <v>22</v>
      </c>
      <c r="AH243" s="32"/>
      <c r="AI243" s="32">
        <v>160</v>
      </c>
      <c r="AJ243" s="32">
        <v>29</v>
      </c>
      <c r="AK243" s="29"/>
      <c r="AL243" s="32">
        <v>160</v>
      </c>
      <c r="AM243" s="32">
        <v>26</v>
      </c>
      <c r="AN243" s="32"/>
      <c r="AO243" s="32">
        <v>45</v>
      </c>
      <c r="AP243" s="32">
        <v>9</v>
      </c>
      <c r="AQ243" s="32"/>
      <c r="AR243" s="32">
        <v>34</v>
      </c>
      <c r="AS243" s="32">
        <v>10</v>
      </c>
      <c r="AT243" s="52">
        <f>ROUNDDOWN(AZ243/BA243,3)</f>
        <v>6.2859999999999996</v>
      </c>
      <c r="AU243" s="53"/>
      <c r="AW243" s="32" t="str">
        <f>IF(AT243&lt;10.7,"OG",IF(AND(AT243&gt;=10.7,AT243&lt;20),"MG",IF(AT243&gt;=20,"PR")))</f>
        <v>OG</v>
      </c>
      <c r="AX243" s="5"/>
      <c r="AY243" s="5"/>
      <c r="AZ243">
        <f>SUM(Q243,T243,W243,Z243,AC243,AF243,AI243,AL243,AO243,AR243)</f>
        <v>1163</v>
      </c>
      <c r="BA243">
        <f>SUM(R243,U243,X243,AA243,AD243,AG243,AJ243,AM243,AP243,AS243)</f>
        <v>185</v>
      </c>
    </row>
    <row r="244" spans="1:53" ht="3" customHeight="1" x14ac:dyDescent="0.2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5"/>
      <c r="AU244" s="55"/>
      <c r="AV244" s="5"/>
      <c r="AW244" s="5"/>
      <c r="AX244" s="5"/>
      <c r="AY244" s="5"/>
      <c r="AZ244" s="5"/>
      <c r="BA244" s="5"/>
    </row>
    <row r="245" spans="1:53" x14ac:dyDescent="0.2">
      <c r="A245" s="22">
        <v>9079</v>
      </c>
      <c r="B245" s="23"/>
      <c r="D245" s="24" t="str">
        <f>VLOOKUP(A245,[1]leden!A$1:C$65536,2,FALSE)</f>
        <v>HIMPE Jean</v>
      </c>
      <c r="E245" s="25"/>
      <c r="F245" s="25"/>
      <c r="G245" s="25"/>
      <c r="H245" s="25"/>
      <c r="I245" s="25"/>
      <c r="J245" s="26"/>
      <c r="L245" s="27" t="str">
        <f>VLOOKUP(A245,[1]leden!A$1:C$65536,3,FALSE)</f>
        <v>VOLH</v>
      </c>
      <c r="M245" s="28"/>
      <c r="O245" s="29">
        <f>VLOOKUP(A245,[1]leden!A$1:F$65536,6,FALSE)</f>
        <v>0</v>
      </c>
      <c r="P245" s="29" t="e">
        <f>VLOOKUP(B246,[1]leden!A$1:D$65536,4,FALSE)</f>
        <v>#N/A</v>
      </c>
      <c r="Q245" s="32">
        <v>210</v>
      </c>
      <c r="R245" s="32">
        <v>7</v>
      </c>
      <c r="S245" s="32"/>
      <c r="T245" s="32">
        <v>210</v>
      </c>
      <c r="U245" s="32">
        <v>19</v>
      </c>
      <c r="V245" s="32"/>
      <c r="W245" s="32">
        <v>210</v>
      </c>
      <c r="X245" s="32">
        <v>11</v>
      </c>
      <c r="Y245" s="32"/>
      <c r="Z245" s="32">
        <v>210</v>
      </c>
      <c r="AA245" s="32">
        <v>10</v>
      </c>
      <c r="AB245" s="32"/>
      <c r="AC245" s="32">
        <v>210</v>
      </c>
      <c r="AD245" s="32">
        <v>16</v>
      </c>
      <c r="AE245" s="32"/>
      <c r="AF245" s="32">
        <v>128</v>
      </c>
      <c r="AG245" s="32">
        <v>8</v>
      </c>
      <c r="AH245" s="32"/>
      <c r="AI245" s="32">
        <v>210</v>
      </c>
      <c r="AJ245" s="32">
        <v>10</v>
      </c>
      <c r="AK245" s="29"/>
      <c r="AL245" s="32">
        <v>210</v>
      </c>
      <c r="AM245" s="32">
        <v>12</v>
      </c>
      <c r="AN245" s="32"/>
      <c r="AO245" s="32">
        <v>128</v>
      </c>
      <c r="AP245" s="32">
        <v>12</v>
      </c>
      <c r="AQ245" s="32"/>
      <c r="AR245" s="32">
        <v>210</v>
      </c>
      <c r="AS245" s="32">
        <v>10</v>
      </c>
      <c r="AT245" s="52">
        <f>ROUNDDOWN(AZ245/BA245,3)</f>
        <v>16.834</v>
      </c>
      <c r="AU245" s="53"/>
      <c r="AW245" s="32" t="str">
        <f>IF(AT245&lt;10.7,"OG",IF(AND(AT245&gt;=10.7,AT245&lt;20),"MG",IF(AT245&gt;=20,"PR")))</f>
        <v>MG</v>
      </c>
      <c r="AX245" s="5"/>
      <c r="AY245" s="5"/>
      <c r="AZ245">
        <f>SUM(Q245,T245,W245,Z245,AC245,AF245,AI245,AL245,AO245,AR245)</f>
        <v>1936</v>
      </c>
      <c r="BA245">
        <f>SUM(R245,U245,X245,AA245,AD245,AG245,AJ245,AM245,AP245,AS245)</f>
        <v>115</v>
      </c>
    </row>
    <row r="246" spans="1:53" ht="3.75" customHeight="1" x14ac:dyDescent="0.2">
      <c r="N246" s="5"/>
      <c r="O246" s="5"/>
      <c r="P246" s="5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5"/>
      <c r="AL246" s="32"/>
      <c r="AM246" s="32"/>
      <c r="AN246" s="32"/>
      <c r="AO246" s="32"/>
      <c r="AP246" s="32"/>
      <c r="AQ246" s="32"/>
      <c r="AR246" s="32"/>
      <c r="AS246" s="32"/>
      <c r="AT246" s="55"/>
      <c r="AU246" s="55"/>
      <c r="AV246" s="5"/>
      <c r="AW246" s="5"/>
      <c r="AX246" s="5"/>
      <c r="AY246" s="5"/>
      <c r="AZ246" s="5"/>
      <c r="BA246" s="5"/>
    </row>
    <row r="247" spans="1:53" x14ac:dyDescent="0.2">
      <c r="A247" s="22">
        <v>7542</v>
      </c>
      <c r="B247" s="23"/>
      <c r="D247" s="24" t="str">
        <f>VLOOKUP(A247,[1]leden!A$1:C$65536,2,FALSE)</f>
        <v xml:space="preserve">DESTAILLEUR Patrick </v>
      </c>
      <c r="E247" s="25"/>
      <c r="F247" s="25"/>
      <c r="G247" s="25"/>
      <c r="H247" s="25"/>
      <c r="I247" s="25"/>
      <c r="J247" s="26"/>
      <c r="L247" s="27" t="str">
        <f>VLOOKUP(A247,[1]leden!A$1:C$65536,3,FALSE)</f>
        <v>RT</v>
      </c>
      <c r="M247" s="28"/>
      <c r="O247" s="29">
        <f>VLOOKUP(A247,[1]leden!A$1:F$65536,6,FALSE)</f>
        <v>0</v>
      </c>
      <c r="P247" s="29" t="e">
        <f>VLOOKUP(B248,[1]leden!A$1:D$65536,4,FALSE)</f>
        <v>#N/A</v>
      </c>
      <c r="Q247" s="32">
        <v>210</v>
      </c>
      <c r="R247" s="32">
        <v>10</v>
      </c>
      <c r="S247" s="32"/>
      <c r="T247" s="32">
        <v>210</v>
      </c>
      <c r="U247" s="32">
        <v>13</v>
      </c>
      <c r="V247" s="32"/>
      <c r="W247" s="32">
        <v>210</v>
      </c>
      <c r="X247" s="32">
        <v>16</v>
      </c>
      <c r="Y247" s="32"/>
      <c r="Z247" s="32">
        <v>210</v>
      </c>
      <c r="AA247" s="32">
        <v>8</v>
      </c>
      <c r="AB247" s="32"/>
      <c r="AC247" s="32">
        <v>210</v>
      </c>
      <c r="AD247" s="32">
        <v>14</v>
      </c>
      <c r="AE247" s="32"/>
      <c r="AF247" s="32">
        <v>210</v>
      </c>
      <c r="AG247" s="32">
        <v>5</v>
      </c>
      <c r="AH247" s="32"/>
      <c r="AI247" s="32">
        <v>210</v>
      </c>
      <c r="AJ247" s="32">
        <v>12</v>
      </c>
      <c r="AK247" s="29"/>
      <c r="AL247" s="32">
        <v>210</v>
      </c>
      <c r="AM247" s="32">
        <v>11</v>
      </c>
      <c r="AN247" s="32"/>
      <c r="AO247" s="32">
        <v>210</v>
      </c>
      <c r="AP247" s="32">
        <v>9</v>
      </c>
      <c r="AQ247" s="32"/>
      <c r="AR247" s="32">
        <v>182</v>
      </c>
      <c r="AS247" s="32">
        <v>21</v>
      </c>
      <c r="AT247" s="52">
        <f>ROUNDDOWN(AZ247/BA247,3)</f>
        <v>17.411000000000001</v>
      </c>
      <c r="AU247" s="53"/>
      <c r="AW247" s="32" t="str">
        <f>IF(AT247&lt;10.7,"OG",IF(AND(AT247&gt;=10.7,AT247&lt;20),"MG",IF(AT247&gt;=20,"PR")))</f>
        <v>MG</v>
      </c>
      <c r="AX247" s="5"/>
      <c r="AY247" s="5"/>
      <c r="AZ247">
        <f>SUM(Q247,T247,W247,Z247,AC247,AF247,AI247,AL247,AO247,AR247)</f>
        <v>2072</v>
      </c>
      <c r="BA247">
        <f>SUM(R247,U247,X247,AA247,AD247,AG247,AJ247,AM247,AP247,AS247)</f>
        <v>119</v>
      </c>
    </row>
    <row r="248" spans="1:53" ht="3" customHeight="1" x14ac:dyDescent="0.2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5"/>
      <c r="AU248" s="55"/>
      <c r="AV248" s="5"/>
      <c r="AW248" s="5"/>
      <c r="AX248" s="5"/>
      <c r="AY248" s="5"/>
      <c r="AZ248" s="5"/>
      <c r="BA248" s="5"/>
    </row>
    <row r="249" spans="1:53" x14ac:dyDescent="0.2">
      <c r="A249" s="22">
        <v>9440</v>
      </c>
      <c r="B249" s="23"/>
      <c r="D249" s="24" t="str">
        <f>VLOOKUP(A249,[1]leden!A$1:C$65536,2,FALSE)</f>
        <v>DECOCK Stephan</v>
      </c>
      <c r="E249" s="25"/>
      <c r="F249" s="25"/>
      <c r="G249" s="25"/>
      <c r="H249" s="25"/>
      <c r="I249" s="25"/>
      <c r="J249" s="26"/>
      <c r="L249" s="27" t="str">
        <f>VLOOKUP(A249,[1]leden!A$1:C$65536,3,FALSE)</f>
        <v>K.GHOK</v>
      </c>
      <c r="M249" s="28"/>
      <c r="O249" s="29">
        <f>VLOOKUP(A249,[1]leden!A$1:F$65536,6,FALSE)</f>
        <v>0</v>
      </c>
      <c r="P249" s="29" t="e">
        <f>VLOOKUP(B250,[1]leden!A$1:D$65536,4,FALSE)</f>
        <v>#N/A</v>
      </c>
      <c r="Q249" s="32">
        <v>275</v>
      </c>
      <c r="R249" s="32">
        <v>9</v>
      </c>
      <c r="S249" s="32"/>
      <c r="T249" s="32">
        <v>165</v>
      </c>
      <c r="U249" s="32">
        <v>22</v>
      </c>
      <c r="V249" s="32"/>
      <c r="W249" s="32">
        <v>300</v>
      </c>
      <c r="X249" s="32">
        <v>11</v>
      </c>
      <c r="Y249" s="32"/>
      <c r="Z249" s="32">
        <v>300</v>
      </c>
      <c r="AA249" s="32">
        <v>10</v>
      </c>
      <c r="AB249" s="32"/>
      <c r="AC249" s="32">
        <v>300</v>
      </c>
      <c r="AD249" s="32">
        <v>11</v>
      </c>
      <c r="AE249" s="32"/>
      <c r="AF249" s="32">
        <v>300</v>
      </c>
      <c r="AG249" s="32">
        <v>5</v>
      </c>
      <c r="AH249" s="32"/>
      <c r="AI249" s="32">
        <v>300</v>
      </c>
      <c r="AJ249" s="32">
        <v>12</v>
      </c>
      <c r="AK249" s="29"/>
      <c r="AL249" s="32">
        <v>300</v>
      </c>
      <c r="AM249" s="32">
        <v>13</v>
      </c>
      <c r="AN249" s="32"/>
      <c r="AO249" s="32">
        <v>300</v>
      </c>
      <c r="AP249" s="32">
        <v>12</v>
      </c>
      <c r="AQ249" s="32"/>
      <c r="AR249" s="32">
        <v>300</v>
      </c>
      <c r="AS249" s="32">
        <v>21</v>
      </c>
      <c r="AT249" s="52">
        <f>ROUNDDOWN(AZ249/BA249,3)</f>
        <v>22.539000000000001</v>
      </c>
      <c r="AU249" s="53"/>
      <c r="AW249" s="32" t="s">
        <v>8</v>
      </c>
      <c r="AX249" s="5"/>
      <c r="AY249" s="5"/>
      <c r="AZ249">
        <f>SUM(Q249,T249,W249,Z249,AC249,AF249,AI249,AL249,AO249,AR249)</f>
        <v>2840</v>
      </c>
      <c r="BA249">
        <f>SUM(R249,U249,X249,AA249,AD249,AG249,AJ249,AM249,AP249,AS249)</f>
        <v>126</v>
      </c>
    </row>
    <row r="250" spans="1:53" ht="3.75" customHeight="1" x14ac:dyDescent="0.2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5"/>
      <c r="AU250" s="55"/>
      <c r="AV250" s="5"/>
      <c r="AW250" s="5"/>
      <c r="AX250" s="5"/>
      <c r="AY250" s="5"/>
      <c r="AZ250" s="5"/>
      <c r="BA250" s="5"/>
    </row>
    <row r="251" spans="1:53" x14ac:dyDescent="0.2">
      <c r="A251" s="44"/>
      <c r="B251" s="44"/>
      <c r="C251" s="5"/>
      <c r="D251" s="45"/>
      <c r="E251" s="45"/>
      <c r="F251" s="45"/>
      <c r="G251" s="45"/>
      <c r="H251" s="45"/>
      <c r="I251" s="45"/>
      <c r="J251" s="45"/>
      <c r="K251" s="5"/>
      <c r="L251" s="46"/>
      <c r="M251" s="46"/>
      <c r="N251" s="5"/>
      <c r="O251" s="41"/>
      <c r="P251" s="41"/>
      <c r="Q251" s="42"/>
      <c r="R251" s="42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47"/>
      <c r="AU251" s="47"/>
      <c r="AV251" s="5"/>
      <c r="AW251" s="36"/>
      <c r="AX251" s="5"/>
      <c r="AY251" s="5"/>
      <c r="AZ251" s="5"/>
      <c r="BA251" s="5"/>
    </row>
    <row r="252" spans="1:53" ht="3.75" customHeight="1" x14ac:dyDescent="0.2">
      <c r="A252" s="38"/>
      <c r="B252" s="38"/>
      <c r="C252" s="5"/>
      <c r="D252" s="39"/>
      <c r="E252" s="39"/>
      <c r="F252" s="39"/>
      <c r="G252" s="39"/>
      <c r="H252" s="39"/>
      <c r="I252" s="39"/>
      <c r="J252" s="39"/>
      <c r="K252" s="5"/>
      <c r="L252" s="40"/>
      <c r="M252" s="40"/>
      <c r="N252" s="5"/>
      <c r="O252" s="41"/>
      <c r="P252" s="41"/>
      <c r="Q252" s="42"/>
      <c r="R252" s="42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43"/>
      <c r="AU252" s="43"/>
      <c r="AV252" s="5"/>
      <c r="AW252" s="36"/>
      <c r="AX252" s="5"/>
      <c r="AY252" s="5"/>
      <c r="AZ252" s="5"/>
      <c r="BA252" s="5"/>
    </row>
    <row r="253" spans="1:53" x14ac:dyDescent="0.2">
      <c r="A253" s="44"/>
      <c r="B253" s="44"/>
      <c r="C253" s="5"/>
      <c r="D253" s="45"/>
      <c r="E253" s="45"/>
      <c r="F253" s="45"/>
      <c r="G253" s="45"/>
      <c r="H253" s="45"/>
      <c r="I253" s="45"/>
      <c r="J253" s="45"/>
      <c r="K253" s="5"/>
      <c r="L253" s="46"/>
      <c r="M253" s="46"/>
      <c r="N253" s="5"/>
      <c r="O253" s="41"/>
      <c r="P253" s="41"/>
      <c r="Q253" s="42"/>
      <c r="R253" s="42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47"/>
      <c r="AU253" s="47"/>
      <c r="AV253" s="5"/>
      <c r="AW253" s="36"/>
      <c r="AX253" s="5"/>
      <c r="AY253" s="5"/>
      <c r="AZ253" s="5"/>
      <c r="BA253" s="5"/>
    </row>
    <row r="254" spans="1:53" ht="13.5" customHeight="1" x14ac:dyDescent="0.2">
      <c r="A254" s="38"/>
      <c r="B254" s="38"/>
      <c r="C254" s="5"/>
      <c r="D254" t="s">
        <v>11</v>
      </c>
      <c r="N254" s="5"/>
      <c r="O254" s="41"/>
      <c r="P254" s="41"/>
      <c r="Q254" s="42"/>
      <c r="R254" s="42"/>
      <c r="S254" s="5"/>
      <c r="T254" s="5"/>
      <c r="U254" s="58" t="s">
        <v>12</v>
      </c>
      <c r="V254" s="58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L254" s="58" t="s">
        <v>13</v>
      </c>
      <c r="AY254" s="5"/>
      <c r="AZ254" s="5"/>
      <c r="BA254" s="5"/>
    </row>
    <row r="255" spans="1:53" x14ac:dyDescent="0.2">
      <c r="D255" t="s">
        <v>14</v>
      </c>
      <c r="E255" t="s">
        <v>15</v>
      </c>
      <c r="U255" s="58" t="s">
        <v>16</v>
      </c>
      <c r="V255" s="58" t="s">
        <v>17</v>
      </c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L255" t="s">
        <v>14</v>
      </c>
      <c r="AM255" s="58" t="s">
        <v>18</v>
      </c>
    </row>
    <row r="256" spans="1:53" x14ac:dyDescent="0.2">
      <c r="D256" t="s">
        <v>19</v>
      </c>
      <c r="E256" t="s">
        <v>20</v>
      </c>
      <c r="U256" s="58" t="s">
        <v>19</v>
      </c>
      <c r="V256" s="58" t="s">
        <v>21</v>
      </c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L256" t="s">
        <v>19</v>
      </c>
      <c r="AM256" s="58" t="s">
        <v>22</v>
      </c>
    </row>
    <row r="257" spans="4:39" x14ac:dyDescent="0.2">
      <c r="D257" t="s">
        <v>23</v>
      </c>
      <c r="E257" t="s">
        <v>24</v>
      </c>
      <c r="AL257" t="s">
        <v>23</v>
      </c>
      <c r="AM257" s="58" t="s">
        <v>25</v>
      </c>
    </row>
    <row r="258" spans="4:39" x14ac:dyDescent="0.2">
      <c r="D258" t="s">
        <v>26</v>
      </c>
      <c r="E258" t="s">
        <v>27</v>
      </c>
      <c r="AL258" t="s">
        <v>26</v>
      </c>
      <c r="AM258" s="58" t="s">
        <v>28</v>
      </c>
    </row>
  </sheetData>
  <sheetCalcPr fullCalcOnLoad="1"/>
  <mergeCells count="490">
    <mergeCell ref="A251:B251"/>
    <mergeCell ref="D251:J251"/>
    <mergeCell ref="L251:M251"/>
    <mergeCell ref="AT251:AU251"/>
    <mergeCell ref="A253:B253"/>
    <mergeCell ref="D253:J253"/>
    <mergeCell ref="L253:M253"/>
    <mergeCell ref="AT253:AU253"/>
    <mergeCell ref="A247:B247"/>
    <mergeCell ref="D247:J247"/>
    <mergeCell ref="L247:M247"/>
    <mergeCell ref="AT247:AU247"/>
    <mergeCell ref="A249:B249"/>
    <mergeCell ref="D249:J249"/>
    <mergeCell ref="L249:M249"/>
    <mergeCell ref="AT249:AU249"/>
    <mergeCell ref="A243:B243"/>
    <mergeCell ref="D243:J243"/>
    <mergeCell ref="L243:M243"/>
    <mergeCell ref="AT243:AU243"/>
    <mergeCell ref="A245:B245"/>
    <mergeCell ref="D245:J245"/>
    <mergeCell ref="L245:M245"/>
    <mergeCell ref="AT245:AU245"/>
    <mergeCell ref="A239:B239"/>
    <mergeCell ref="D239:J239"/>
    <mergeCell ref="L239:M239"/>
    <mergeCell ref="AT239:AU239"/>
    <mergeCell ref="A241:B241"/>
    <mergeCell ref="D241:J241"/>
    <mergeCell ref="L241:M241"/>
    <mergeCell ref="AT241:AU241"/>
    <mergeCell ref="A235:B235"/>
    <mergeCell ref="D235:J235"/>
    <mergeCell ref="L235:M235"/>
    <mergeCell ref="AT235:AU235"/>
    <mergeCell ref="A237:B237"/>
    <mergeCell ref="D237:J237"/>
    <mergeCell ref="L237:M237"/>
    <mergeCell ref="AT237:AU237"/>
    <mergeCell ref="A231:B231"/>
    <mergeCell ref="D231:J231"/>
    <mergeCell ref="L231:M231"/>
    <mergeCell ref="AT231:AU231"/>
    <mergeCell ref="A233:B233"/>
    <mergeCell ref="D233:J233"/>
    <mergeCell ref="L233:M233"/>
    <mergeCell ref="AT233:AU233"/>
    <mergeCell ref="A227:B227"/>
    <mergeCell ref="D227:J227"/>
    <mergeCell ref="L227:M227"/>
    <mergeCell ref="AT227:AU227"/>
    <mergeCell ref="A229:M229"/>
    <mergeCell ref="AT229:AU229"/>
    <mergeCell ref="A223:B223"/>
    <mergeCell ref="D223:J223"/>
    <mergeCell ref="L223:M223"/>
    <mergeCell ref="AT223:AU223"/>
    <mergeCell ref="A225:B225"/>
    <mergeCell ref="D225:J225"/>
    <mergeCell ref="L225:M225"/>
    <mergeCell ref="AT225:AU225"/>
    <mergeCell ref="A219:B219"/>
    <mergeCell ref="D219:J219"/>
    <mergeCell ref="L219:M219"/>
    <mergeCell ref="AT219:AU219"/>
    <mergeCell ref="A221:B221"/>
    <mergeCell ref="D221:J221"/>
    <mergeCell ref="L221:M221"/>
    <mergeCell ref="AT221:AU221"/>
    <mergeCell ref="A215:B215"/>
    <mergeCell ref="D215:J215"/>
    <mergeCell ref="L215:M215"/>
    <mergeCell ref="AT215:AU215"/>
    <mergeCell ref="A217:B217"/>
    <mergeCell ref="D217:J217"/>
    <mergeCell ref="L217:M217"/>
    <mergeCell ref="AT217:AU217"/>
    <mergeCell ref="A211:B211"/>
    <mergeCell ref="D211:J211"/>
    <mergeCell ref="L211:M211"/>
    <mergeCell ref="AT211:AU211"/>
    <mergeCell ref="A213:B213"/>
    <mergeCell ref="D213:J213"/>
    <mergeCell ref="L213:M213"/>
    <mergeCell ref="AT213:AU213"/>
    <mergeCell ref="A207:B207"/>
    <mergeCell ref="D207:J207"/>
    <mergeCell ref="L207:M207"/>
    <mergeCell ref="AT207:AU207"/>
    <mergeCell ref="A209:B209"/>
    <mergeCell ref="D209:J209"/>
    <mergeCell ref="L209:M209"/>
    <mergeCell ref="AT209:AU209"/>
    <mergeCell ref="A203:B203"/>
    <mergeCell ref="D203:J203"/>
    <mergeCell ref="L203:M203"/>
    <mergeCell ref="AT203:AU203"/>
    <mergeCell ref="A205:B205"/>
    <mergeCell ref="D205:J205"/>
    <mergeCell ref="L205:M205"/>
    <mergeCell ref="AT205:AU205"/>
    <mergeCell ref="A199:B199"/>
    <mergeCell ref="D199:J199"/>
    <mergeCell ref="L199:M199"/>
    <mergeCell ref="AT199:AU199"/>
    <mergeCell ref="A201:B201"/>
    <mergeCell ref="D201:J201"/>
    <mergeCell ref="L201:M201"/>
    <mergeCell ref="AT201:AU201"/>
    <mergeCell ref="A195:B195"/>
    <mergeCell ref="D195:J195"/>
    <mergeCell ref="L195:M195"/>
    <mergeCell ref="AT195:AU195"/>
    <mergeCell ref="A197:B197"/>
    <mergeCell ref="D197:J197"/>
    <mergeCell ref="L197:M197"/>
    <mergeCell ref="AT197:AU197"/>
    <mergeCell ref="A191:M191"/>
    <mergeCell ref="AT191:AU191"/>
    <mergeCell ref="A193:B193"/>
    <mergeCell ref="D193:J193"/>
    <mergeCell ref="L193:M193"/>
    <mergeCell ref="AT193:AU193"/>
    <mergeCell ref="A187:B187"/>
    <mergeCell ref="D187:J187"/>
    <mergeCell ref="L187:M187"/>
    <mergeCell ref="AT187:AU187"/>
    <mergeCell ref="A189:B189"/>
    <mergeCell ref="D189:J189"/>
    <mergeCell ref="L189:M189"/>
    <mergeCell ref="AT189:AU189"/>
    <mergeCell ref="A183:B183"/>
    <mergeCell ref="D183:J183"/>
    <mergeCell ref="L183:M183"/>
    <mergeCell ref="AT183:AU183"/>
    <mergeCell ref="A185:B185"/>
    <mergeCell ref="D185:J185"/>
    <mergeCell ref="L185:M185"/>
    <mergeCell ref="AT185:AU185"/>
    <mergeCell ref="A179:B179"/>
    <mergeCell ref="D179:J179"/>
    <mergeCell ref="L179:M179"/>
    <mergeCell ref="AT179:AU179"/>
    <mergeCell ref="A181:B181"/>
    <mergeCell ref="D181:J181"/>
    <mergeCell ref="L181:M181"/>
    <mergeCell ref="AT181:AU181"/>
    <mergeCell ref="A175:B175"/>
    <mergeCell ref="D175:J175"/>
    <mergeCell ref="L175:M175"/>
    <mergeCell ref="AT175:AU175"/>
    <mergeCell ref="A177:B177"/>
    <mergeCell ref="D177:J177"/>
    <mergeCell ref="L177:M177"/>
    <mergeCell ref="AT177:AU177"/>
    <mergeCell ref="A171:B171"/>
    <mergeCell ref="D171:J171"/>
    <mergeCell ref="L171:M171"/>
    <mergeCell ref="AT171:AU171"/>
    <mergeCell ref="A173:B173"/>
    <mergeCell ref="D173:J173"/>
    <mergeCell ref="L173:M173"/>
    <mergeCell ref="AT173:AU173"/>
    <mergeCell ref="A167:B167"/>
    <mergeCell ref="D167:J167"/>
    <mergeCell ref="L167:M167"/>
    <mergeCell ref="AT167:AU167"/>
    <mergeCell ref="A169:B169"/>
    <mergeCell ref="D169:J169"/>
    <mergeCell ref="L169:M169"/>
    <mergeCell ref="AT169:AU169"/>
    <mergeCell ref="A163:B163"/>
    <mergeCell ref="D163:J163"/>
    <mergeCell ref="L163:M163"/>
    <mergeCell ref="AT163:AU163"/>
    <mergeCell ref="A165:B165"/>
    <mergeCell ref="D165:J165"/>
    <mergeCell ref="L165:M165"/>
    <mergeCell ref="AT165:AU165"/>
    <mergeCell ref="A159:B159"/>
    <mergeCell ref="D159:J159"/>
    <mergeCell ref="L159:M159"/>
    <mergeCell ref="AT159:AU159"/>
    <mergeCell ref="A161:B161"/>
    <mergeCell ref="D161:J161"/>
    <mergeCell ref="L161:M161"/>
    <mergeCell ref="AT161:AU161"/>
    <mergeCell ref="A155:B155"/>
    <mergeCell ref="D155:J155"/>
    <mergeCell ref="L155:M155"/>
    <mergeCell ref="AT155:AU155"/>
    <mergeCell ref="A157:B157"/>
    <mergeCell ref="D157:J157"/>
    <mergeCell ref="L157:M157"/>
    <mergeCell ref="AT157:AU157"/>
    <mergeCell ref="A151:B151"/>
    <mergeCell ref="D151:J151"/>
    <mergeCell ref="L151:M151"/>
    <mergeCell ref="AT151:AU151"/>
    <mergeCell ref="A153:B153"/>
    <mergeCell ref="D153:J153"/>
    <mergeCell ref="L153:M153"/>
    <mergeCell ref="AT153:AU153"/>
    <mergeCell ref="A147:B147"/>
    <mergeCell ref="D147:J147"/>
    <mergeCell ref="L147:M147"/>
    <mergeCell ref="AT147:AU147"/>
    <mergeCell ref="A149:B149"/>
    <mergeCell ref="D149:J149"/>
    <mergeCell ref="L149:M149"/>
    <mergeCell ref="AT149:AU149"/>
    <mergeCell ref="A143:B143"/>
    <mergeCell ref="D143:J143"/>
    <mergeCell ref="L143:M143"/>
    <mergeCell ref="AT143:AU143"/>
    <mergeCell ref="A145:B145"/>
    <mergeCell ref="D145:J145"/>
    <mergeCell ref="L145:M145"/>
    <mergeCell ref="AT145:AU145"/>
    <mergeCell ref="A140:B140"/>
    <mergeCell ref="D140:J140"/>
    <mergeCell ref="L140:M140"/>
    <mergeCell ref="AT140:AU140"/>
    <mergeCell ref="A141:B141"/>
    <mergeCell ref="D141:J141"/>
    <mergeCell ref="L141:M141"/>
    <mergeCell ref="AT141:AU141"/>
    <mergeCell ref="A136:B136"/>
    <mergeCell ref="D136:J136"/>
    <mergeCell ref="L136:M136"/>
    <mergeCell ref="AT136:AU136"/>
    <mergeCell ref="A138:B138"/>
    <mergeCell ref="D138:J138"/>
    <mergeCell ref="L138:M138"/>
    <mergeCell ref="AT138:AU138"/>
    <mergeCell ref="A132:B132"/>
    <mergeCell ref="D132:J132"/>
    <mergeCell ref="L132:M132"/>
    <mergeCell ref="AT132:AU132"/>
    <mergeCell ref="A134:B134"/>
    <mergeCell ref="D134:J134"/>
    <mergeCell ref="L134:M134"/>
    <mergeCell ref="AT134:AU134"/>
    <mergeCell ref="A128:B128"/>
    <mergeCell ref="D128:J128"/>
    <mergeCell ref="L128:M128"/>
    <mergeCell ref="AT128:AU128"/>
    <mergeCell ref="A130:B130"/>
    <mergeCell ref="D130:J130"/>
    <mergeCell ref="L130:M130"/>
    <mergeCell ref="AT130:AU130"/>
    <mergeCell ref="A124:B124"/>
    <mergeCell ref="D124:J124"/>
    <mergeCell ref="L124:M124"/>
    <mergeCell ref="AT124:AU124"/>
    <mergeCell ref="A126:B126"/>
    <mergeCell ref="D126:J126"/>
    <mergeCell ref="L126:M126"/>
    <mergeCell ref="AT126:AU126"/>
    <mergeCell ref="A120:B120"/>
    <mergeCell ref="D120:J120"/>
    <mergeCell ref="L120:M120"/>
    <mergeCell ref="AT120:AU120"/>
    <mergeCell ref="A122:B122"/>
    <mergeCell ref="D122:J122"/>
    <mergeCell ref="L122:M122"/>
    <mergeCell ref="AT122:AU122"/>
    <mergeCell ref="A116:B116"/>
    <mergeCell ref="D116:J116"/>
    <mergeCell ref="L116:M116"/>
    <mergeCell ref="AT116:AU116"/>
    <mergeCell ref="A118:B118"/>
    <mergeCell ref="D118:J118"/>
    <mergeCell ref="L118:M118"/>
    <mergeCell ref="AT118:AU118"/>
    <mergeCell ref="A112:B112"/>
    <mergeCell ref="D112:J112"/>
    <mergeCell ref="L112:M112"/>
    <mergeCell ref="AT112:AU112"/>
    <mergeCell ref="A114:B114"/>
    <mergeCell ref="D114:J114"/>
    <mergeCell ref="L114:M114"/>
    <mergeCell ref="AT114:AU114"/>
    <mergeCell ref="A108:B108"/>
    <mergeCell ref="D108:J108"/>
    <mergeCell ref="L108:M108"/>
    <mergeCell ref="AT108:AU108"/>
    <mergeCell ref="A110:B110"/>
    <mergeCell ref="D110:J110"/>
    <mergeCell ref="L110:M110"/>
    <mergeCell ref="AT110:AU110"/>
    <mergeCell ref="A104:B104"/>
    <mergeCell ref="D104:J104"/>
    <mergeCell ref="L104:M104"/>
    <mergeCell ref="AT104:AU104"/>
    <mergeCell ref="A106:B106"/>
    <mergeCell ref="D106:J106"/>
    <mergeCell ref="L106:M106"/>
    <mergeCell ref="AT106:AU106"/>
    <mergeCell ref="A100:B100"/>
    <mergeCell ref="D100:J100"/>
    <mergeCell ref="L100:M100"/>
    <mergeCell ref="AT100:AU100"/>
    <mergeCell ref="A102:B102"/>
    <mergeCell ref="D102:J102"/>
    <mergeCell ref="L102:M102"/>
    <mergeCell ref="AT102:AU102"/>
    <mergeCell ref="A96:B96"/>
    <mergeCell ref="D96:J96"/>
    <mergeCell ref="L96:M96"/>
    <mergeCell ref="AT96:AU96"/>
    <mergeCell ref="A98:B98"/>
    <mergeCell ref="D98:J98"/>
    <mergeCell ref="L98:M98"/>
    <mergeCell ref="AT98:AU98"/>
    <mergeCell ref="A92:B92"/>
    <mergeCell ref="D92:J92"/>
    <mergeCell ref="L92:M92"/>
    <mergeCell ref="AT92:AU92"/>
    <mergeCell ref="A94:M94"/>
    <mergeCell ref="AT94:AU94"/>
    <mergeCell ref="A88:B88"/>
    <mergeCell ref="D88:J88"/>
    <mergeCell ref="L88:M88"/>
    <mergeCell ref="AT88:AU88"/>
    <mergeCell ref="A90:B90"/>
    <mergeCell ref="D90:J90"/>
    <mergeCell ref="L90:M90"/>
    <mergeCell ref="AT90:AU90"/>
    <mergeCell ref="A85:B85"/>
    <mergeCell ref="D85:J85"/>
    <mergeCell ref="L85:M85"/>
    <mergeCell ref="AT85:AU85"/>
    <mergeCell ref="A87:B87"/>
    <mergeCell ref="D87:J87"/>
    <mergeCell ref="L87:M87"/>
    <mergeCell ref="AT87:AU87"/>
    <mergeCell ref="A81:B81"/>
    <mergeCell ref="D81:J81"/>
    <mergeCell ref="L81:M81"/>
    <mergeCell ref="AT81:AU81"/>
    <mergeCell ref="A83:B83"/>
    <mergeCell ref="D83:J83"/>
    <mergeCell ref="L83:M83"/>
    <mergeCell ref="AT83:AU83"/>
    <mergeCell ref="A77:B77"/>
    <mergeCell ref="D77:J77"/>
    <mergeCell ref="L77:M77"/>
    <mergeCell ref="AT77:AU77"/>
    <mergeCell ref="A79:B79"/>
    <mergeCell ref="D79:J79"/>
    <mergeCell ref="L79:M79"/>
    <mergeCell ref="AT79:AU79"/>
    <mergeCell ref="A73:B73"/>
    <mergeCell ref="D73:J73"/>
    <mergeCell ref="L73:M73"/>
    <mergeCell ref="AT73:AU73"/>
    <mergeCell ref="A75:B75"/>
    <mergeCell ref="D75:J75"/>
    <mergeCell ref="L75:M75"/>
    <mergeCell ref="AT75:AU75"/>
    <mergeCell ref="A69:B69"/>
    <mergeCell ref="D69:J69"/>
    <mergeCell ref="L69:M69"/>
    <mergeCell ref="AT69:AU69"/>
    <mergeCell ref="A71:B71"/>
    <mergeCell ref="D71:J71"/>
    <mergeCell ref="L71:M71"/>
    <mergeCell ref="AT71:AU71"/>
    <mergeCell ref="A65:B65"/>
    <mergeCell ref="D65:J65"/>
    <mergeCell ref="L65:M65"/>
    <mergeCell ref="AT65:AU65"/>
    <mergeCell ref="A67:B67"/>
    <mergeCell ref="D67:J67"/>
    <mergeCell ref="L67:M67"/>
    <mergeCell ref="AT67:AU67"/>
    <mergeCell ref="A61:B61"/>
    <mergeCell ref="D61:J61"/>
    <mergeCell ref="L61:M61"/>
    <mergeCell ref="AT61:AU61"/>
    <mergeCell ref="A63:B63"/>
    <mergeCell ref="D63:J63"/>
    <mergeCell ref="L63:M63"/>
    <mergeCell ref="AT63:AU63"/>
    <mergeCell ref="A57:B57"/>
    <mergeCell ref="D57:J57"/>
    <mergeCell ref="L57:M57"/>
    <mergeCell ref="AT57:AU57"/>
    <mergeCell ref="A59:B59"/>
    <mergeCell ref="D59:J59"/>
    <mergeCell ref="L59:M59"/>
    <mergeCell ref="AT59:AU59"/>
    <mergeCell ref="A53:B53"/>
    <mergeCell ref="D53:J53"/>
    <mergeCell ref="L53:M53"/>
    <mergeCell ref="AT53:AU53"/>
    <mergeCell ref="A55:B55"/>
    <mergeCell ref="D55:J55"/>
    <mergeCell ref="L55:M55"/>
    <mergeCell ref="AT55:AU55"/>
    <mergeCell ref="A49:B49"/>
    <mergeCell ref="D49:J49"/>
    <mergeCell ref="L49:M49"/>
    <mergeCell ref="AT49:AU49"/>
    <mergeCell ref="A51:B51"/>
    <mergeCell ref="D51:J51"/>
    <mergeCell ref="L51:M51"/>
    <mergeCell ref="AT51:AU51"/>
    <mergeCell ref="A45:B45"/>
    <mergeCell ref="D45:J45"/>
    <mergeCell ref="L45:M45"/>
    <mergeCell ref="AT45:AU45"/>
    <mergeCell ref="A47:B47"/>
    <mergeCell ref="D47:J47"/>
    <mergeCell ref="L47:M47"/>
    <mergeCell ref="AT47:AU47"/>
    <mergeCell ref="A41:B41"/>
    <mergeCell ref="D41:J41"/>
    <mergeCell ref="L41:M41"/>
    <mergeCell ref="AT41:AU41"/>
    <mergeCell ref="A43:B43"/>
    <mergeCell ref="D43:J43"/>
    <mergeCell ref="L43:M43"/>
    <mergeCell ref="AT43:AU43"/>
    <mergeCell ref="A37:B37"/>
    <mergeCell ref="D37:J37"/>
    <mergeCell ref="L37:M37"/>
    <mergeCell ref="AT37:AU37"/>
    <mergeCell ref="A39:B39"/>
    <mergeCell ref="D39:J39"/>
    <mergeCell ref="L39:M39"/>
    <mergeCell ref="AT39:AU39"/>
    <mergeCell ref="A33:B33"/>
    <mergeCell ref="D33:J33"/>
    <mergeCell ref="L33:M33"/>
    <mergeCell ref="AT33:AU33"/>
    <mergeCell ref="A35:B35"/>
    <mergeCell ref="D35:J35"/>
    <mergeCell ref="L35:M35"/>
    <mergeCell ref="AT35:AU35"/>
    <mergeCell ref="A29:B29"/>
    <mergeCell ref="D29:J29"/>
    <mergeCell ref="L29:M29"/>
    <mergeCell ref="AT29:AU29"/>
    <mergeCell ref="A31:B31"/>
    <mergeCell ref="D31:J31"/>
    <mergeCell ref="L31:M31"/>
    <mergeCell ref="AT31:AU31"/>
    <mergeCell ref="A25:B25"/>
    <mergeCell ref="D25:J25"/>
    <mergeCell ref="L25:M25"/>
    <mergeCell ref="AT25:AU25"/>
    <mergeCell ref="A27:B27"/>
    <mergeCell ref="D27:J27"/>
    <mergeCell ref="L27:M27"/>
    <mergeCell ref="AT27:AU27"/>
    <mergeCell ref="A21:B21"/>
    <mergeCell ref="D21:J21"/>
    <mergeCell ref="L21:M21"/>
    <mergeCell ref="AT21:AU21"/>
    <mergeCell ref="A23:B23"/>
    <mergeCell ref="D23:J23"/>
    <mergeCell ref="L23:M23"/>
    <mergeCell ref="AT23:AU23"/>
    <mergeCell ref="A17:B17"/>
    <mergeCell ref="D17:J17"/>
    <mergeCell ref="L17:M17"/>
    <mergeCell ref="AT17:AU17"/>
    <mergeCell ref="A19:B19"/>
    <mergeCell ref="D19:J19"/>
    <mergeCell ref="L19:M19"/>
    <mergeCell ref="AT19:AU19"/>
    <mergeCell ref="A13:B13"/>
    <mergeCell ref="D13:J13"/>
    <mergeCell ref="L13:M13"/>
    <mergeCell ref="AT13:AU13"/>
    <mergeCell ref="A15:B15"/>
    <mergeCell ref="D15:J15"/>
    <mergeCell ref="L15:M15"/>
    <mergeCell ref="AT15:AU15"/>
    <mergeCell ref="A1:AX1"/>
    <mergeCell ref="A3:AX3"/>
    <mergeCell ref="A4:AX4"/>
    <mergeCell ref="A6:AX6"/>
    <mergeCell ref="A11:B11"/>
    <mergeCell ref="D11:J11"/>
    <mergeCell ref="L11:M11"/>
    <mergeCell ref="AT11:AU11"/>
  </mergeCells>
  <pageMargins left="0.15748031496062992" right="0" top="0.39370078740157483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samenvatting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</dc:creator>
  <cp:lastModifiedBy>Albert</cp:lastModifiedBy>
  <dcterms:created xsi:type="dcterms:W3CDTF">2017-06-28T10:12:19Z</dcterms:created>
  <dcterms:modified xsi:type="dcterms:W3CDTF">2017-06-28T10:12:50Z</dcterms:modified>
</cp:coreProperties>
</file>