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155" windowHeight="7755"/>
  </bookViews>
  <sheets>
    <sheet name="samenvatting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Z301" i="1" l="1"/>
  <c r="AY301" i="1"/>
  <c r="AP301" i="1" s="1"/>
  <c r="AS301" i="1" s="1"/>
  <c r="Q301" i="1"/>
  <c r="P301" i="1"/>
  <c r="N301" i="1"/>
  <c r="L301" i="1"/>
  <c r="D301" i="1"/>
  <c r="AZ299" i="1"/>
  <c r="AY299" i="1"/>
  <c r="AP299" i="1"/>
  <c r="AS299" i="1" s="1"/>
  <c r="Q299" i="1"/>
  <c r="P299" i="1"/>
  <c r="N299" i="1"/>
  <c r="L299" i="1"/>
  <c r="D299" i="1"/>
  <c r="AZ297" i="1"/>
  <c r="AY297" i="1"/>
  <c r="AS297" i="1"/>
  <c r="AP297" i="1"/>
  <c r="Q297" i="1"/>
  <c r="P297" i="1"/>
  <c r="N297" i="1"/>
  <c r="L297" i="1"/>
  <c r="D297" i="1"/>
  <c r="AZ295" i="1"/>
  <c r="AY295" i="1"/>
  <c r="AP295" i="1" s="1"/>
  <c r="AS295" i="1" s="1"/>
  <c r="Q295" i="1"/>
  <c r="P295" i="1"/>
  <c r="N295" i="1"/>
  <c r="L295" i="1"/>
  <c r="D295" i="1"/>
  <c r="AZ293" i="1"/>
  <c r="AY293" i="1"/>
  <c r="AP293" i="1"/>
  <c r="AS293" i="1" s="1"/>
  <c r="Q293" i="1"/>
  <c r="P293" i="1"/>
  <c r="N293" i="1"/>
  <c r="L293" i="1"/>
  <c r="D293" i="1"/>
  <c r="AZ291" i="1"/>
  <c r="AY291" i="1"/>
  <c r="AP291" i="1"/>
  <c r="AS291" i="1" s="1"/>
  <c r="Q291" i="1"/>
  <c r="P291" i="1"/>
  <c r="N291" i="1"/>
  <c r="L291" i="1"/>
  <c r="D291" i="1"/>
  <c r="AZ211" i="1"/>
  <c r="AY211" i="1"/>
  <c r="AP211" i="1" s="1"/>
  <c r="AS211" i="1" s="1"/>
  <c r="Q211" i="1"/>
  <c r="P211" i="1"/>
  <c r="N211" i="1"/>
  <c r="L211" i="1"/>
  <c r="D211" i="1"/>
  <c r="AZ209" i="1"/>
  <c r="AY209" i="1"/>
  <c r="AP209" i="1" s="1"/>
  <c r="AS209" i="1" s="1"/>
  <c r="Q209" i="1"/>
  <c r="P209" i="1"/>
  <c r="N209" i="1"/>
  <c r="L209" i="1"/>
  <c r="D209" i="1"/>
  <c r="AZ207" i="1"/>
  <c r="AY207" i="1"/>
  <c r="AP207" i="1"/>
  <c r="AS207" i="1" s="1"/>
  <c r="Q207" i="1"/>
  <c r="P207" i="1"/>
  <c r="N207" i="1"/>
  <c r="L207" i="1"/>
  <c r="D207" i="1"/>
  <c r="AZ205" i="1"/>
  <c r="AY205" i="1"/>
  <c r="AP205" i="1"/>
  <c r="AS205" i="1" s="1"/>
  <c r="Q205" i="1"/>
  <c r="P205" i="1"/>
  <c r="N205" i="1"/>
  <c r="L205" i="1"/>
  <c r="D205" i="1"/>
  <c r="AZ203" i="1"/>
  <c r="AY203" i="1"/>
  <c r="AP203" i="1" s="1"/>
  <c r="AS203" i="1" s="1"/>
  <c r="Q203" i="1"/>
  <c r="P203" i="1"/>
  <c r="L203" i="1"/>
  <c r="D203" i="1"/>
  <c r="AZ201" i="1"/>
  <c r="AY201" i="1"/>
  <c r="AP201" i="1" s="1"/>
  <c r="AS201" i="1" s="1"/>
  <c r="Q201" i="1"/>
  <c r="P201" i="1"/>
  <c r="L201" i="1"/>
  <c r="D201" i="1"/>
  <c r="AZ199" i="1"/>
  <c r="AY199" i="1"/>
  <c r="AP199" i="1" s="1"/>
  <c r="AS199" i="1" s="1"/>
  <c r="Q199" i="1"/>
  <c r="P199" i="1"/>
  <c r="L199" i="1"/>
  <c r="D199" i="1"/>
  <c r="AZ197" i="1"/>
  <c r="AY197" i="1"/>
  <c r="AP197" i="1" s="1"/>
  <c r="AS197" i="1" s="1"/>
  <c r="Q197" i="1"/>
  <c r="P197" i="1"/>
  <c r="N197" i="1"/>
  <c r="L197" i="1"/>
  <c r="D197" i="1"/>
  <c r="AZ195" i="1"/>
  <c r="AY195" i="1"/>
  <c r="AP195" i="1" s="1"/>
  <c r="AS195" i="1" s="1"/>
  <c r="Q195" i="1"/>
  <c r="P195" i="1"/>
  <c r="N195" i="1"/>
  <c r="L195" i="1"/>
  <c r="D195" i="1"/>
  <c r="AZ193" i="1"/>
  <c r="AY193" i="1"/>
  <c r="AP193" i="1"/>
  <c r="AS193" i="1" s="1"/>
  <c r="Q193" i="1"/>
  <c r="P193" i="1"/>
  <c r="N193" i="1"/>
  <c r="L193" i="1"/>
  <c r="D193" i="1"/>
  <c r="AZ59" i="1"/>
  <c r="AY59" i="1"/>
  <c r="AP59" i="1"/>
  <c r="AS59" i="1" s="1"/>
  <c r="Q59" i="1"/>
  <c r="P59" i="1"/>
  <c r="N59" i="1"/>
  <c r="L59" i="1"/>
  <c r="D59" i="1"/>
  <c r="AZ57" i="1"/>
  <c r="AY57" i="1"/>
  <c r="AP57" i="1" s="1"/>
  <c r="AS57" i="1" s="1"/>
  <c r="Q57" i="1"/>
  <c r="P57" i="1"/>
  <c r="N57" i="1"/>
  <c r="L57" i="1"/>
  <c r="D57" i="1"/>
  <c r="AZ55" i="1"/>
  <c r="AY55" i="1"/>
  <c r="AP55" i="1" s="1"/>
  <c r="AS55" i="1" s="1"/>
  <c r="Q55" i="1"/>
  <c r="P55" i="1"/>
  <c r="N55" i="1"/>
  <c r="L55" i="1"/>
  <c r="D55" i="1"/>
  <c r="AZ53" i="1"/>
  <c r="AY53" i="1"/>
  <c r="AP53" i="1"/>
  <c r="Q53" i="1"/>
  <c r="P53" i="1"/>
  <c r="N53" i="1"/>
  <c r="L53" i="1"/>
  <c r="D53" i="1"/>
  <c r="AZ51" i="1"/>
  <c r="AY51" i="1"/>
  <c r="AP51" i="1"/>
  <c r="AS51" i="1" s="1"/>
  <c r="Q51" i="1"/>
  <c r="P51" i="1"/>
  <c r="N51" i="1"/>
  <c r="L51" i="1"/>
  <c r="D51" i="1"/>
  <c r="AZ49" i="1"/>
  <c r="AY49" i="1"/>
  <c r="AP49" i="1" s="1"/>
  <c r="AS49" i="1" s="1"/>
  <c r="Q49" i="1"/>
  <c r="P49" i="1"/>
  <c r="N49" i="1"/>
  <c r="L49" i="1"/>
  <c r="D49" i="1"/>
  <c r="AZ47" i="1"/>
  <c r="AY47" i="1"/>
  <c r="AP47" i="1" s="1"/>
  <c r="AS47" i="1" s="1"/>
  <c r="Q47" i="1"/>
  <c r="P47" i="1"/>
  <c r="N47" i="1"/>
  <c r="L47" i="1"/>
  <c r="D47" i="1"/>
  <c r="AZ45" i="1"/>
  <c r="AY45" i="1"/>
  <c r="AP45" i="1"/>
  <c r="AS45" i="1" s="1"/>
  <c r="Q45" i="1"/>
  <c r="P45" i="1"/>
  <c r="N45" i="1"/>
  <c r="L45" i="1"/>
  <c r="D45" i="1"/>
  <c r="AZ43" i="1"/>
  <c r="AY43" i="1"/>
  <c r="AP43" i="1"/>
  <c r="AS43" i="1" s="1"/>
  <c r="Q43" i="1"/>
  <c r="P43" i="1"/>
  <c r="N43" i="1"/>
  <c r="L43" i="1"/>
  <c r="D43" i="1"/>
  <c r="AZ41" i="1"/>
  <c r="AY41" i="1"/>
  <c r="AP41" i="1" s="1"/>
  <c r="AS41" i="1" s="1"/>
  <c r="Q41" i="1"/>
  <c r="P41" i="1"/>
  <c r="N41" i="1"/>
  <c r="L41" i="1"/>
  <c r="D41" i="1"/>
  <c r="AZ39" i="1"/>
  <c r="AY39" i="1"/>
  <c r="AP39" i="1" s="1"/>
  <c r="AS39" i="1" s="1"/>
  <c r="Q39" i="1"/>
  <c r="P39" i="1"/>
  <c r="N39" i="1"/>
  <c r="L39" i="1"/>
  <c r="D39" i="1"/>
  <c r="AZ37" i="1"/>
  <c r="AY37" i="1"/>
  <c r="AP37" i="1"/>
  <c r="AS37" i="1" s="1"/>
  <c r="Q37" i="1"/>
  <c r="P37" i="1"/>
  <c r="N37" i="1"/>
  <c r="L37" i="1"/>
  <c r="D37" i="1"/>
  <c r="AZ35" i="1"/>
  <c r="AY35" i="1"/>
  <c r="AS35" i="1"/>
  <c r="AP35" i="1"/>
  <c r="Q35" i="1"/>
  <c r="P35" i="1"/>
  <c r="N35" i="1"/>
  <c r="L35" i="1"/>
  <c r="D35" i="1"/>
  <c r="AZ33" i="1"/>
  <c r="AY33" i="1"/>
  <c r="AP33" i="1" s="1"/>
  <c r="AS33" i="1" s="1"/>
  <c r="Q33" i="1"/>
  <c r="P33" i="1"/>
  <c r="N33" i="1"/>
  <c r="L33" i="1"/>
  <c r="D33" i="1"/>
  <c r="AZ31" i="1"/>
  <c r="AY31" i="1"/>
  <c r="AP31" i="1" s="1"/>
  <c r="AS31" i="1" s="1"/>
  <c r="Q31" i="1"/>
  <c r="P31" i="1"/>
  <c r="N31" i="1"/>
  <c r="L31" i="1"/>
  <c r="D31" i="1"/>
  <c r="AZ29" i="1"/>
  <c r="AY29" i="1"/>
  <c r="AP29" i="1"/>
  <c r="AS29" i="1" s="1"/>
  <c r="Q29" i="1"/>
  <c r="P29" i="1"/>
  <c r="N29" i="1"/>
  <c r="L29" i="1"/>
  <c r="D29" i="1"/>
  <c r="AZ27" i="1"/>
  <c r="AY27" i="1"/>
  <c r="AP27" i="1"/>
  <c r="AS27" i="1" s="1"/>
  <c r="Q27" i="1"/>
  <c r="P27" i="1"/>
  <c r="N27" i="1"/>
  <c r="L27" i="1"/>
  <c r="D27" i="1"/>
  <c r="AZ25" i="1"/>
  <c r="AY25" i="1"/>
  <c r="AP25" i="1" s="1"/>
  <c r="AS25" i="1" s="1"/>
  <c r="Q25" i="1"/>
  <c r="P25" i="1"/>
  <c r="N25" i="1"/>
  <c r="L25" i="1"/>
  <c r="D25" i="1"/>
  <c r="AZ24" i="1"/>
  <c r="AY24" i="1"/>
  <c r="AP24" i="1" s="1"/>
  <c r="AS24" i="1" s="1"/>
  <c r="P24" i="1"/>
  <c r="N24" i="1"/>
  <c r="L24" i="1"/>
  <c r="D24" i="1"/>
  <c r="AZ23" i="1"/>
  <c r="AY23" i="1"/>
  <c r="AP23" i="1" s="1"/>
  <c r="AS23" i="1" s="1"/>
  <c r="P23" i="1"/>
  <c r="N23" i="1"/>
  <c r="L23" i="1"/>
  <c r="D23" i="1"/>
  <c r="AZ21" i="1"/>
  <c r="AY21" i="1"/>
  <c r="AP21" i="1" s="1"/>
  <c r="AS21" i="1" s="1"/>
  <c r="Q21" i="1"/>
  <c r="P21" i="1"/>
  <c r="L21" i="1"/>
  <c r="D21" i="1"/>
  <c r="AZ19" i="1"/>
  <c r="AY19" i="1"/>
  <c r="AP19" i="1" s="1"/>
  <c r="AS19" i="1" s="1"/>
  <c r="Q19" i="1"/>
  <c r="P19" i="1"/>
  <c r="L19" i="1"/>
  <c r="D19" i="1"/>
  <c r="AZ17" i="1"/>
  <c r="AY17" i="1"/>
  <c r="AP17" i="1" s="1"/>
  <c r="AS17" i="1" s="1"/>
  <c r="Q17" i="1"/>
  <c r="P17" i="1"/>
  <c r="L17" i="1"/>
  <c r="D17" i="1"/>
  <c r="AZ15" i="1"/>
  <c r="AY15" i="1"/>
  <c r="AP15" i="1" s="1"/>
  <c r="AS15" i="1" s="1"/>
  <c r="Q15" i="1"/>
  <c r="P15" i="1"/>
  <c r="L15" i="1"/>
  <c r="D15" i="1"/>
  <c r="AZ13" i="1"/>
  <c r="AY13" i="1"/>
  <c r="AP13" i="1" s="1"/>
  <c r="AS13" i="1" s="1"/>
  <c r="Q13" i="1"/>
  <c r="P13" i="1"/>
  <c r="L13" i="1"/>
  <c r="D13" i="1"/>
  <c r="AZ11" i="1"/>
  <c r="AY11" i="1"/>
  <c r="AP11" i="1" s="1"/>
  <c r="AS11" i="1" s="1"/>
  <c r="Q11" i="1"/>
  <c r="P11" i="1"/>
  <c r="N11" i="1"/>
  <c r="L11" i="1"/>
  <c r="D11" i="1"/>
  <c r="AS53" i="1"/>
</calcChain>
</file>

<file path=xl/sharedStrings.xml><?xml version="1.0" encoding="utf-8"?>
<sst xmlns="http://schemas.openxmlformats.org/spreadsheetml/2006/main" count="27" uniqueCount="22">
  <si>
    <t>KONINKLIJKE BELGISCHE BILJARTBOND</t>
  </si>
  <si>
    <t>GEWEST BEIDE VLAANDEREN</t>
  </si>
  <si>
    <t>SPORTJAAR : 2017-2018</t>
  </si>
  <si>
    <t>K.EWH'S   DRIEBANDENTORNOOI</t>
  </si>
  <si>
    <t>Speelwijze : driebanden KB  / individueel</t>
  </si>
  <si>
    <t>A. SPEELDEN 2WEDSTRIJDEN</t>
  </si>
  <si>
    <t>VFF</t>
  </si>
  <si>
    <t>B SPEELDEN 2 WEDSTRIJDEN</t>
  </si>
  <si>
    <t>B SPEELDEN 4 WEDSTRIJDEN</t>
  </si>
  <si>
    <t>C SPEELDEN 6 WEDSTRIJDEN</t>
  </si>
  <si>
    <t>PR 4/6</t>
  </si>
  <si>
    <t>REEKS A.     50 - 42 - 34</t>
  </si>
  <si>
    <t>REEKS B.     27 - 22 - 18</t>
  </si>
  <si>
    <t>1°</t>
  </si>
  <si>
    <t>2°</t>
  </si>
  <si>
    <t>BOONE Koen - 34 - BC Quality</t>
  </si>
  <si>
    <t>3°</t>
  </si>
  <si>
    <t>DE BRUYKER Pjer - 18 p - Kon. Eeklose BC</t>
  </si>
  <si>
    <t>VAN VOSSELEN Christoph - 50 - KGV</t>
  </si>
  <si>
    <t>COPPENS Christiaan - 34 - Kon. BCEWH</t>
  </si>
  <si>
    <t>PARPINEL Roger - 22 p - DAMPR;</t>
  </si>
  <si>
    <t>VAN DEN BERGHE Damiaan - 18 p - 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</si>
</sst>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 x14ac:knownFonts="1">
    <font>
      <sz val="10"/>
      <name val="Arial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70C0"/>
      <name val="Arial Narrow"/>
      <family val="2"/>
    </font>
    <font>
      <sz val="7"/>
      <name val="Arial"/>
      <family val="2"/>
    </font>
    <font>
      <i/>
      <sz val="1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7" fillId="0" borderId="0"/>
    <xf numFmtId="0" fontId="28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7" xfId="0" applyFont="1" applyBorder="1"/>
    <xf numFmtId="0" fontId="0" fillId="0" borderId="8" xfId="0" applyBorder="1"/>
    <xf numFmtId="0" fontId="6" fillId="0" borderId="7" xfId="0" applyFont="1" applyBorder="1"/>
    <xf numFmtId="0" fontId="7" fillId="0" borderId="7" xfId="0" applyFont="1" applyBorder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/>
    <xf numFmtId="0" fontId="8" fillId="0" borderId="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Border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164" fontId="14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5" fillId="0" borderId="0" xfId="0" applyFont="1"/>
    <xf numFmtId="164" fontId="9" fillId="0" borderId="1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15" fillId="0" borderId="0" xfId="0" applyFont="1" applyBorder="1"/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/>
    <xf numFmtId="164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22" fillId="0" borderId="0" xfId="0" applyFont="1"/>
    <xf numFmtId="16" fontId="23" fillId="0" borderId="0" xfId="0" quotePrefix="1" applyNumberFormat="1" applyFont="1"/>
    <xf numFmtId="0" fontId="24" fillId="0" borderId="0" xfId="0" applyFont="1"/>
    <xf numFmtId="0" fontId="2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</cellXfs>
  <cellStyles count="3">
    <cellStyle name="Standaard" xfId="0" builtinId="0"/>
    <cellStyle name="Standaard 2" xfId="1"/>
    <cellStyle name="Standaard 3" xfId="2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7-2018/te%20versturen/Individueel%20uitslagenblad%20K.EWH%20%20DRIEBANDENTORNOOI%20%202017-2018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leden"/>
    </sheetNames>
    <sheetDataSet>
      <sheetData sheetId="0"/>
      <sheetData sheetId="1"/>
      <sheetData sheetId="2"/>
      <sheetData sheetId="3"/>
      <sheetData sheetId="4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E3">
            <v>18</v>
          </cell>
          <cell r="F3" t="str">
            <v>5°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E4">
            <v>22</v>
          </cell>
          <cell r="F4" t="str">
            <v>4°</v>
          </cell>
        </row>
        <row r="5">
          <cell r="A5">
            <v>5500</v>
          </cell>
          <cell r="B5" t="str">
            <v>ROELANTS Karel</v>
          </cell>
          <cell r="C5" t="str">
            <v>CM</v>
          </cell>
          <cell r="E5">
            <v>22</v>
          </cell>
          <cell r="F5" t="str">
            <v>4°</v>
          </cell>
        </row>
        <row r="6">
          <cell r="A6">
            <v>4143</v>
          </cell>
          <cell r="B6" t="str">
            <v>VAN CRAEN Albert</v>
          </cell>
          <cell r="C6" t="str">
            <v>CM</v>
          </cell>
          <cell r="F6" t="b">
            <v>0</v>
          </cell>
        </row>
        <row r="7">
          <cell r="A7">
            <v>6189</v>
          </cell>
          <cell r="B7" t="str">
            <v>VANDENABEELE Marc</v>
          </cell>
          <cell r="C7" t="str">
            <v>CM</v>
          </cell>
          <cell r="E7">
            <v>18</v>
          </cell>
          <cell r="F7" t="str">
            <v>5°</v>
          </cell>
        </row>
        <row r="8">
          <cell r="A8">
            <v>7796</v>
          </cell>
          <cell r="B8" t="str">
            <v>DE LAET Cassy</v>
          </cell>
          <cell r="C8" t="str">
            <v>CM</v>
          </cell>
          <cell r="E8">
            <v>27</v>
          </cell>
          <cell r="F8" t="str">
            <v>3°</v>
          </cell>
        </row>
        <row r="9">
          <cell r="A9">
            <v>7822</v>
          </cell>
          <cell r="B9" t="str">
            <v>SCHOUTETENS Marc</v>
          </cell>
          <cell r="C9" t="str">
            <v>CM</v>
          </cell>
          <cell r="E9">
            <v>18</v>
          </cell>
          <cell r="F9" t="str">
            <v>5°</v>
          </cell>
        </row>
        <row r="10">
          <cell r="A10">
            <v>9512</v>
          </cell>
          <cell r="B10" t="str">
            <v>DE SCHILDER Leon</v>
          </cell>
          <cell r="C10" t="str">
            <v>CM</v>
          </cell>
          <cell r="F10" t="b">
            <v>0</v>
          </cell>
        </row>
        <row r="11">
          <cell r="A11">
            <v>9513</v>
          </cell>
          <cell r="B11" t="str">
            <v>CARPAY Henri</v>
          </cell>
          <cell r="C11" t="str">
            <v>CM</v>
          </cell>
          <cell r="F11" t="b">
            <v>0</v>
          </cell>
        </row>
        <row r="12">
          <cell r="A12">
            <v>4682</v>
          </cell>
          <cell r="B12" t="str">
            <v>SCHOUTETENS Pieter</v>
          </cell>
          <cell r="C12" t="str">
            <v>CM</v>
          </cell>
          <cell r="E12">
            <v>42</v>
          </cell>
          <cell r="F12" t="str">
            <v>1°</v>
          </cell>
        </row>
        <row r="14">
          <cell r="A14">
            <v>4119</v>
          </cell>
          <cell r="B14" t="str">
            <v>GEERLANDT José</v>
          </cell>
          <cell r="C14" t="str">
            <v>OS</v>
          </cell>
          <cell r="E14">
            <v>18</v>
          </cell>
          <cell r="F14" t="str">
            <v>5°</v>
          </cell>
        </row>
        <row r="15">
          <cell r="A15">
            <v>4122</v>
          </cell>
          <cell r="B15" t="str">
            <v>HAEGHEBAERT Eric</v>
          </cell>
          <cell r="C15" t="str">
            <v>OS</v>
          </cell>
          <cell r="E15">
            <v>27</v>
          </cell>
          <cell r="F15" t="str">
            <v>3°</v>
          </cell>
        </row>
        <row r="16">
          <cell r="A16">
            <v>4133</v>
          </cell>
          <cell r="B16" t="str">
            <v>WERBROUCK Luc</v>
          </cell>
          <cell r="C16" t="str">
            <v>OS</v>
          </cell>
          <cell r="E16">
            <v>27</v>
          </cell>
          <cell r="F16" t="str">
            <v>3°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E17">
            <v>27</v>
          </cell>
          <cell r="F17" t="str">
            <v>3°</v>
          </cell>
        </row>
        <row r="18">
          <cell r="A18">
            <v>7287</v>
          </cell>
          <cell r="B18" t="str">
            <v>SOENENS Joël</v>
          </cell>
          <cell r="C18" t="str">
            <v>OS</v>
          </cell>
          <cell r="E18">
            <v>22</v>
          </cell>
          <cell r="F18" t="str">
            <v>4°</v>
          </cell>
        </row>
        <row r="19">
          <cell r="A19">
            <v>8046</v>
          </cell>
          <cell r="B19" t="str">
            <v>LAMMENS Wilfried</v>
          </cell>
          <cell r="C19" t="str">
            <v>OS</v>
          </cell>
          <cell r="F19" t="b">
            <v>0</v>
          </cell>
        </row>
        <row r="20">
          <cell r="A20">
            <v>8668</v>
          </cell>
          <cell r="B20" t="str">
            <v>VANDEKEERE Bert</v>
          </cell>
          <cell r="C20" t="str">
            <v>OS</v>
          </cell>
          <cell r="F20" t="b">
            <v>0</v>
          </cell>
        </row>
        <row r="21">
          <cell r="A21">
            <v>8883</v>
          </cell>
          <cell r="B21" t="str">
            <v>VAN PRAET Bart</v>
          </cell>
          <cell r="C21" t="str">
            <v>OS</v>
          </cell>
          <cell r="E21">
            <v>34</v>
          </cell>
          <cell r="F21" t="str">
            <v>2°</v>
          </cell>
        </row>
        <row r="22">
          <cell r="A22">
            <v>6074</v>
          </cell>
          <cell r="B22" t="str">
            <v>MAES Hendrik</v>
          </cell>
          <cell r="C22" t="str">
            <v>OS</v>
          </cell>
          <cell r="E22">
            <v>18</v>
          </cell>
          <cell r="F22" t="str">
            <v>5°</v>
          </cell>
        </row>
        <row r="23">
          <cell r="A23">
            <v>1102</v>
          </cell>
          <cell r="B23" t="str">
            <v>CALLIAUW Ludo</v>
          </cell>
          <cell r="C23" t="str">
            <v>OS</v>
          </cell>
          <cell r="E23">
            <v>22</v>
          </cell>
          <cell r="F23" t="str">
            <v>4°</v>
          </cell>
        </row>
        <row r="24">
          <cell r="A24" t="str">
            <v>7465B</v>
          </cell>
          <cell r="B24" t="str">
            <v>COUSSEMENT Wim</v>
          </cell>
          <cell r="C24" t="str">
            <v>OS</v>
          </cell>
          <cell r="E24">
            <v>34</v>
          </cell>
          <cell r="F24" t="str">
            <v>2°</v>
          </cell>
        </row>
        <row r="25">
          <cell r="A25">
            <v>9768</v>
          </cell>
          <cell r="B25" t="str">
            <v>VAN ROOSE Nico</v>
          </cell>
          <cell r="C25" t="str">
            <v>OS</v>
          </cell>
          <cell r="E25">
            <v>18</v>
          </cell>
          <cell r="F25" t="str">
            <v>5°</v>
          </cell>
        </row>
        <row r="26">
          <cell r="A26">
            <v>9784</v>
          </cell>
          <cell r="B26" t="str">
            <v>DENYS Jerry</v>
          </cell>
          <cell r="C26" t="str">
            <v>OS</v>
          </cell>
          <cell r="D26" t="str">
            <v>NS</v>
          </cell>
          <cell r="E26">
            <v>18</v>
          </cell>
          <cell r="F26" t="str">
            <v>5°</v>
          </cell>
        </row>
        <row r="29">
          <cell r="A29">
            <v>7465</v>
          </cell>
          <cell r="B29" t="str">
            <v>COUSSEMENT Wim</v>
          </cell>
          <cell r="C29" t="str">
            <v>DK</v>
          </cell>
          <cell r="E29">
            <v>34</v>
          </cell>
          <cell r="F29" t="str">
            <v>2°</v>
          </cell>
        </row>
        <row r="30">
          <cell r="A30">
            <v>9413</v>
          </cell>
          <cell r="B30" t="str">
            <v>DANNEELS Laurent</v>
          </cell>
          <cell r="C30" t="str">
            <v>DK</v>
          </cell>
          <cell r="E30">
            <v>27</v>
          </cell>
          <cell r="F30" t="str">
            <v>3°</v>
          </cell>
        </row>
        <row r="31">
          <cell r="A31">
            <v>5682</v>
          </cell>
          <cell r="B31" t="str">
            <v>DELANGHE Lievin</v>
          </cell>
          <cell r="C31" t="str">
            <v>DK</v>
          </cell>
          <cell r="E31">
            <v>27</v>
          </cell>
          <cell r="F31" t="str">
            <v>3°</v>
          </cell>
        </row>
        <row r="32">
          <cell r="A32">
            <v>4188</v>
          </cell>
          <cell r="B32" t="str">
            <v>RONDELEZ Noel</v>
          </cell>
          <cell r="C32" t="str">
            <v>DK</v>
          </cell>
          <cell r="E32">
            <v>22</v>
          </cell>
          <cell r="F32" t="str">
            <v>4°</v>
          </cell>
        </row>
        <row r="33">
          <cell r="A33">
            <v>4180</v>
          </cell>
          <cell r="B33" t="str">
            <v>CONSTANT Geert</v>
          </cell>
          <cell r="C33" t="str">
            <v>DK</v>
          </cell>
          <cell r="E33">
            <v>42</v>
          </cell>
          <cell r="F33" t="str">
            <v>1°</v>
          </cell>
        </row>
        <row r="36">
          <cell r="A36">
            <v>4162</v>
          </cell>
          <cell r="B36" t="str">
            <v>CAPPELLE Eddy</v>
          </cell>
          <cell r="C36" t="str">
            <v>K.ZE</v>
          </cell>
          <cell r="E36">
            <v>42</v>
          </cell>
          <cell r="F36" t="str">
            <v>1°</v>
          </cell>
        </row>
        <row r="37">
          <cell r="A37">
            <v>4167</v>
          </cell>
          <cell r="B37" t="str">
            <v>DECLERCK Gilbert</v>
          </cell>
          <cell r="C37" t="str">
            <v>K.ZE</v>
          </cell>
          <cell r="F37" t="b">
            <v>0</v>
          </cell>
        </row>
        <row r="38">
          <cell r="A38">
            <v>4171</v>
          </cell>
          <cell r="B38" t="str">
            <v>FORREST Emiel</v>
          </cell>
          <cell r="C38" t="str">
            <v>K.ZE</v>
          </cell>
          <cell r="E38">
            <v>22</v>
          </cell>
          <cell r="F38" t="str">
            <v>4°</v>
          </cell>
        </row>
        <row r="39">
          <cell r="A39">
            <v>4232</v>
          </cell>
          <cell r="B39" t="str">
            <v>BUYSSE Edgard</v>
          </cell>
          <cell r="C39" t="str">
            <v>K.ZE</v>
          </cell>
          <cell r="E39">
            <v>15</v>
          </cell>
          <cell r="F39" t="str">
            <v>6°</v>
          </cell>
        </row>
        <row r="40">
          <cell r="A40">
            <v>9254</v>
          </cell>
          <cell r="B40" t="str">
            <v>DE PRINCE Luc</v>
          </cell>
          <cell r="C40" t="str">
            <v>K.ZE</v>
          </cell>
          <cell r="E40">
            <v>22</v>
          </cell>
          <cell r="F40" t="str">
            <v>4°</v>
          </cell>
        </row>
        <row r="41">
          <cell r="A41">
            <v>4158</v>
          </cell>
          <cell r="B41" t="str">
            <v>BAUWENS Freddy</v>
          </cell>
          <cell r="C41" t="str">
            <v>K.ZE</v>
          </cell>
          <cell r="E41">
            <v>27</v>
          </cell>
          <cell r="F41" t="str">
            <v>3°</v>
          </cell>
        </row>
        <row r="42">
          <cell r="A42">
            <v>9961</v>
          </cell>
          <cell r="B42" t="str">
            <v>VANDENBROELE Kurt</v>
          </cell>
          <cell r="C42" t="str">
            <v>K.ZE</v>
          </cell>
          <cell r="D42" t="str">
            <v>NS</v>
          </cell>
          <cell r="E42">
            <v>27</v>
          </cell>
          <cell r="F42" t="str">
            <v>3°</v>
          </cell>
        </row>
        <row r="44">
          <cell r="F44" t="b">
            <v>0</v>
          </cell>
        </row>
        <row r="45">
          <cell r="A45">
            <v>7678</v>
          </cell>
          <cell r="B45" t="str">
            <v>DE VREEZE Patrick</v>
          </cell>
          <cell r="C45" t="str">
            <v>K.KN</v>
          </cell>
          <cell r="E45">
            <v>22</v>
          </cell>
          <cell r="F45" t="str">
            <v>4°</v>
          </cell>
        </row>
        <row r="46">
          <cell r="A46">
            <v>5178</v>
          </cell>
          <cell r="B46" t="str">
            <v>FRANKEN Luc</v>
          </cell>
          <cell r="C46" t="str">
            <v>K.KN</v>
          </cell>
          <cell r="E46">
            <v>42</v>
          </cell>
          <cell r="F46" t="str">
            <v>1°</v>
          </cell>
        </row>
        <row r="47">
          <cell r="A47">
            <v>7284</v>
          </cell>
          <cell r="B47" t="str">
            <v>LANDUYT Sacha</v>
          </cell>
          <cell r="C47" t="str">
            <v>K.KN</v>
          </cell>
          <cell r="E47">
            <v>42</v>
          </cell>
          <cell r="F47" t="str">
            <v>1°</v>
          </cell>
        </row>
        <row r="48">
          <cell r="A48">
            <v>4522</v>
          </cell>
          <cell r="B48" t="str">
            <v>METTEPENNINGEN Julien</v>
          </cell>
          <cell r="C48" t="str">
            <v>K.KN</v>
          </cell>
          <cell r="E48">
            <v>18</v>
          </cell>
          <cell r="F48" t="str">
            <v>5°</v>
          </cell>
        </row>
        <row r="49">
          <cell r="A49">
            <v>4114</v>
          </cell>
          <cell r="B49" t="str">
            <v>VAN KREIJ Jo</v>
          </cell>
          <cell r="C49" t="str">
            <v>K.KN</v>
          </cell>
          <cell r="E49">
            <v>27</v>
          </cell>
          <cell r="F49" t="str">
            <v>3°</v>
          </cell>
        </row>
        <row r="50">
          <cell r="F50" t="b">
            <v>0</v>
          </cell>
        </row>
        <row r="51">
          <cell r="A51">
            <v>2944</v>
          </cell>
          <cell r="B51" t="str">
            <v>t SEYEN Roland</v>
          </cell>
          <cell r="C51" t="str">
            <v>K.BR</v>
          </cell>
          <cell r="E51">
            <v>34</v>
          </cell>
          <cell r="F51" t="str">
            <v>2°</v>
          </cell>
        </row>
        <row r="52">
          <cell r="A52">
            <v>4147</v>
          </cell>
          <cell r="B52" t="str">
            <v>D'HONT Steven</v>
          </cell>
          <cell r="C52" t="str">
            <v>OBA</v>
          </cell>
          <cell r="F52" t="b">
            <v>0</v>
          </cell>
        </row>
        <row r="53">
          <cell r="A53">
            <v>4148</v>
          </cell>
          <cell r="B53" t="str">
            <v>DE CUYPER René</v>
          </cell>
          <cell r="C53" t="str">
            <v>K.BR</v>
          </cell>
          <cell r="E53">
            <v>18</v>
          </cell>
          <cell r="F53" t="str">
            <v>5°</v>
          </cell>
        </row>
        <row r="54">
          <cell r="A54">
            <v>4150</v>
          </cell>
          <cell r="B54" t="str">
            <v>DEVROE Eddy</v>
          </cell>
          <cell r="C54" t="str">
            <v>K.BR</v>
          </cell>
          <cell r="E54">
            <v>27</v>
          </cell>
          <cell r="F54" t="str">
            <v>3°</v>
          </cell>
        </row>
        <row r="55">
          <cell r="A55">
            <v>4156</v>
          </cell>
          <cell r="B55" t="str">
            <v>SEYS Norbert</v>
          </cell>
          <cell r="C55" t="str">
            <v>K.BR</v>
          </cell>
          <cell r="E55">
            <v>22</v>
          </cell>
          <cell r="F55" t="str">
            <v>4°</v>
          </cell>
        </row>
        <row r="56">
          <cell r="A56">
            <v>4214</v>
          </cell>
          <cell r="B56" t="str">
            <v>DE BAERE Karel</v>
          </cell>
          <cell r="C56" t="str">
            <v>K.BR</v>
          </cell>
          <cell r="E56">
            <v>22</v>
          </cell>
          <cell r="F56" t="str">
            <v>4°</v>
          </cell>
        </row>
        <row r="57">
          <cell r="A57">
            <v>4217</v>
          </cell>
          <cell r="B57" t="str">
            <v>DE GRAEVE David</v>
          </cell>
          <cell r="C57" t="str">
            <v>K.BR</v>
          </cell>
          <cell r="F57" t="b">
            <v>0</v>
          </cell>
        </row>
        <row r="58">
          <cell r="A58">
            <v>4222</v>
          </cell>
          <cell r="B58" t="str">
            <v>DE QUEKER Guido</v>
          </cell>
          <cell r="C58" t="str">
            <v>K.BR</v>
          </cell>
          <cell r="E58">
            <v>34</v>
          </cell>
          <cell r="F58" t="str">
            <v>2°</v>
          </cell>
        </row>
        <row r="59">
          <cell r="A59">
            <v>4223</v>
          </cell>
          <cell r="B59" t="str">
            <v>DRUWEL Francois</v>
          </cell>
          <cell r="C59" t="str">
            <v>K.BR</v>
          </cell>
          <cell r="E59">
            <v>27</v>
          </cell>
          <cell r="F59" t="str">
            <v>3°</v>
          </cell>
        </row>
        <row r="60">
          <cell r="A60">
            <v>4224</v>
          </cell>
          <cell r="B60" t="str">
            <v>GUIDE Jean-Pierre</v>
          </cell>
          <cell r="C60" t="str">
            <v>K.BR</v>
          </cell>
          <cell r="E60">
            <v>34</v>
          </cell>
          <cell r="F60" t="str">
            <v>2°</v>
          </cell>
        </row>
        <row r="61">
          <cell r="A61">
            <v>4241</v>
          </cell>
          <cell r="B61" t="str">
            <v>VANHECKE Rik</v>
          </cell>
          <cell r="C61" t="str">
            <v>K.BR</v>
          </cell>
          <cell r="E61">
            <v>27</v>
          </cell>
          <cell r="F61" t="str">
            <v>3°</v>
          </cell>
        </row>
        <row r="62">
          <cell r="A62">
            <v>4242</v>
          </cell>
          <cell r="B62" t="str">
            <v>VERCRUYSSE Johan</v>
          </cell>
          <cell r="C62" t="str">
            <v>K.BR</v>
          </cell>
          <cell r="E62">
            <v>27</v>
          </cell>
          <cell r="F62" t="str">
            <v>3°</v>
          </cell>
        </row>
        <row r="63">
          <cell r="A63">
            <v>4557</v>
          </cell>
          <cell r="B63" t="str">
            <v>SERWEYTENS Lieven</v>
          </cell>
          <cell r="C63" t="str">
            <v>K.BR</v>
          </cell>
          <cell r="E63">
            <v>50</v>
          </cell>
          <cell r="F63" t="str">
            <v>exc</v>
          </cell>
        </row>
        <row r="64">
          <cell r="A64">
            <v>4779</v>
          </cell>
          <cell r="B64" t="str">
            <v>LEYS Bart</v>
          </cell>
          <cell r="C64" t="str">
            <v>K.BR</v>
          </cell>
          <cell r="F64" t="b">
            <v>0</v>
          </cell>
        </row>
        <row r="65">
          <cell r="A65">
            <v>5186</v>
          </cell>
          <cell r="B65" t="str">
            <v>DEFRUYT Dirk</v>
          </cell>
          <cell r="C65" t="str">
            <v>K.BR</v>
          </cell>
          <cell r="E65">
            <v>34</v>
          </cell>
          <cell r="F65" t="str">
            <v>2°</v>
          </cell>
        </row>
        <row r="66">
          <cell r="A66">
            <v>5190</v>
          </cell>
          <cell r="B66" t="str">
            <v>SAVER André</v>
          </cell>
          <cell r="C66" t="str">
            <v>K.BR</v>
          </cell>
          <cell r="E66">
            <v>42</v>
          </cell>
          <cell r="F66" t="str">
            <v>1°</v>
          </cell>
        </row>
        <row r="67">
          <cell r="A67">
            <v>5408</v>
          </cell>
          <cell r="B67" t="str">
            <v>VANRAPENBUSCH Franky</v>
          </cell>
          <cell r="C67" t="str">
            <v>K.BR</v>
          </cell>
          <cell r="E67">
            <v>42</v>
          </cell>
          <cell r="F67" t="str">
            <v>1°</v>
          </cell>
        </row>
        <row r="68">
          <cell r="A68">
            <v>5685</v>
          </cell>
          <cell r="B68" t="str">
            <v>BOECKAERT Eric</v>
          </cell>
          <cell r="C68" t="str">
            <v>K.BR</v>
          </cell>
          <cell r="E68">
            <v>42</v>
          </cell>
          <cell r="F68" t="str">
            <v>1°</v>
          </cell>
        </row>
        <row r="69">
          <cell r="A69">
            <v>5689</v>
          </cell>
          <cell r="B69" t="str">
            <v>SAVER Koen</v>
          </cell>
          <cell r="C69" t="str">
            <v>K.BR</v>
          </cell>
          <cell r="E69">
            <v>50</v>
          </cell>
          <cell r="F69" t="str">
            <v>exc</v>
          </cell>
        </row>
        <row r="70">
          <cell r="A70">
            <v>6081</v>
          </cell>
          <cell r="B70" t="str">
            <v>QUITTELIER Stephane</v>
          </cell>
          <cell r="C70" t="str">
            <v>K.BR</v>
          </cell>
          <cell r="E70">
            <v>18</v>
          </cell>
          <cell r="F70" t="str">
            <v>5°</v>
          </cell>
        </row>
        <row r="71">
          <cell r="A71">
            <v>7795</v>
          </cell>
          <cell r="B71" t="str">
            <v>HACKE Jean-Marie</v>
          </cell>
          <cell r="C71" t="str">
            <v>K.BR</v>
          </cell>
          <cell r="E71">
            <v>34</v>
          </cell>
          <cell r="F71" t="str">
            <v>2°</v>
          </cell>
        </row>
        <row r="72">
          <cell r="A72">
            <v>7797</v>
          </cell>
          <cell r="B72" t="str">
            <v>BEIRENS Marc</v>
          </cell>
          <cell r="C72" t="str">
            <v>K.BR</v>
          </cell>
          <cell r="E72">
            <v>27</v>
          </cell>
          <cell r="F72" t="str">
            <v>3°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E73">
            <v>34</v>
          </cell>
          <cell r="F73" t="str">
            <v>2°</v>
          </cell>
        </row>
        <row r="74">
          <cell r="A74">
            <v>8454</v>
          </cell>
          <cell r="B74" t="str">
            <v>STUYVAERT Marijn</v>
          </cell>
          <cell r="C74" t="str">
            <v>K.BR</v>
          </cell>
          <cell r="E74">
            <v>27</v>
          </cell>
          <cell r="F74" t="str">
            <v>3°</v>
          </cell>
        </row>
        <row r="75">
          <cell r="A75">
            <v>8669</v>
          </cell>
          <cell r="B75" t="str">
            <v>DE CLERCK Jean</v>
          </cell>
          <cell r="C75" t="str">
            <v>K.BR</v>
          </cell>
          <cell r="E75">
            <v>34</v>
          </cell>
          <cell r="F75" t="str">
            <v>2°</v>
          </cell>
        </row>
        <row r="76">
          <cell r="A76">
            <v>8670</v>
          </cell>
          <cell r="B76" t="str">
            <v>SCHOE Henk</v>
          </cell>
          <cell r="C76" t="str">
            <v>K.BR</v>
          </cell>
          <cell r="E76">
            <v>22</v>
          </cell>
          <cell r="F76" t="str">
            <v>4°</v>
          </cell>
        </row>
        <row r="77">
          <cell r="A77">
            <v>4185</v>
          </cell>
          <cell r="B77" t="str">
            <v>DEPOORTER Daniël</v>
          </cell>
          <cell r="C77" t="str">
            <v>K.BR</v>
          </cell>
          <cell r="E77">
            <v>34</v>
          </cell>
          <cell r="F77" t="str">
            <v>2°</v>
          </cell>
        </row>
        <row r="78">
          <cell r="A78">
            <v>9062</v>
          </cell>
          <cell r="B78" t="str">
            <v>DE BUSSCHER Walter</v>
          </cell>
          <cell r="C78" t="str">
            <v>K.BR</v>
          </cell>
          <cell r="E78">
            <v>34</v>
          </cell>
          <cell r="F78" t="str">
            <v>2°</v>
          </cell>
        </row>
        <row r="79">
          <cell r="A79">
            <v>8921</v>
          </cell>
          <cell r="B79" t="str">
            <v>CHRISTIAENS Danny</v>
          </cell>
          <cell r="C79" t="str">
            <v>K.BR</v>
          </cell>
          <cell r="F79" t="b">
            <v>0</v>
          </cell>
        </row>
        <row r="80">
          <cell r="A80">
            <v>7801</v>
          </cell>
          <cell r="B80" t="str">
            <v>EISCHEN Frédéric</v>
          </cell>
          <cell r="C80" t="str">
            <v>K.BR</v>
          </cell>
          <cell r="E80">
            <v>22</v>
          </cell>
          <cell r="F80" t="str">
            <v>4°</v>
          </cell>
        </row>
        <row r="81">
          <cell r="A81">
            <v>4250</v>
          </cell>
          <cell r="B81" t="str">
            <v>COBBAERT  Thierry</v>
          </cell>
          <cell r="C81" t="str">
            <v>K.BR</v>
          </cell>
          <cell r="F81" t="b">
            <v>0</v>
          </cell>
        </row>
        <row r="82">
          <cell r="A82">
            <v>9257</v>
          </cell>
          <cell r="B82" t="str">
            <v>MUS Hendrik</v>
          </cell>
          <cell r="C82" t="str">
            <v>K.BR</v>
          </cell>
          <cell r="E82">
            <v>27</v>
          </cell>
          <cell r="F82" t="str">
            <v>3°</v>
          </cell>
        </row>
        <row r="83">
          <cell r="A83">
            <v>9258</v>
          </cell>
          <cell r="B83" t="str">
            <v>STEFFENS Alain</v>
          </cell>
          <cell r="C83" t="str">
            <v>K.BR</v>
          </cell>
          <cell r="E83">
            <v>34</v>
          </cell>
          <cell r="F83" t="str">
            <v>2°</v>
          </cell>
        </row>
        <row r="84">
          <cell r="A84">
            <v>4267</v>
          </cell>
          <cell r="B84" t="str">
            <v>THOMAS Peter</v>
          </cell>
          <cell r="C84" t="str">
            <v>K.BR</v>
          </cell>
          <cell r="E84">
            <v>42</v>
          </cell>
          <cell r="F84" t="str">
            <v>1°</v>
          </cell>
        </row>
        <row r="85">
          <cell r="A85">
            <v>4722</v>
          </cell>
          <cell r="B85" t="str">
            <v>BLAUWBLOMME Henk</v>
          </cell>
          <cell r="C85" t="str">
            <v>K.BR</v>
          </cell>
          <cell r="F85" t="b">
            <v>0</v>
          </cell>
        </row>
        <row r="86">
          <cell r="A86">
            <v>7529</v>
          </cell>
          <cell r="B86" t="str">
            <v>VASSEUR Patrick</v>
          </cell>
          <cell r="C86" t="str">
            <v>K.BR</v>
          </cell>
          <cell r="F86" t="b">
            <v>0</v>
          </cell>
        </row>
        <row r="87">
          <cell r="A87">
            <v>9256</v>
          </cell>
          <cell r="B87" t="str">
            <v>DALLINGA Louis</v>
          </cell>
          <cell r="C87" t="str">
            <v>K.BR</v>
          </cell>
          <cell r="F87" t="b">
            <v>0</v>
          </cell>
        </row>
        <row r="88">
          <cell r="A88">
            <v>8362</v>
          </cell>
          <cell r="B88" t="str">
            <v>DEKRAKER Jean-Paul</v>
          </cell>
          <cell r="C88" t="str">
            <v>K.BR</v>
          </cell>
          <cell r="F88" t="b">
            <v>0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  <cell r="F89" t="b">
            <v>0</v>
          </cell>
        </row>
        <row r="90">
          <cell r="A90">
            <v>4682</v>
          </cell>
          <cell r="B90" t="str">
            <v>SCHOUTETENS Pieter</v>
          </cell>
          <cell r="C90" t="str">
            <v>K.BR</v>
          </cell>
          <cell r="E90">
            <v>42</v>
          </cell>
          <cell r="F90" t="str">
            <v>1°</v>
          </cell>
        </row>
        <row r="91">
          <cell r="A91">
            <v>7462</v>
          </cell>
          <cell r="B91" t="str">
            <v>CREYF Fernand</v>
          </cell>
          <cell r="C91" t="str">
            <v>K.BR</v>
          </cell>
          <cell r="E91">
            <v>34</v>
          </cell>
          <cell r="F91" t="str">
            <v>2°</v>
          </cell>
        </row>
        <row r="92">
          <cell r="A92">
            <v>4071</v>
          </cell>
          <cell r="B92" t="str">
            <v>DE BAERE Eddy</v>
          </cell>
          <cell r="C92" t="str">
            <v>K.BR</v>
          </cell>
          <cell r="E92">
            <v>50</v>
          </cell>
          <cell r="F92" t="str">
            <v>exc</v>
          </cell>
        </row>
        <row r="93">
          <cell r="A93">
            <v>6678</v>
          </cell>
          <cell r="B93" t="str">
            <v>DE CORTE Jan</v>
          </cell>
          <cell r="C93" t="str">
            <v>K.BR</v>
          </cell>
          <cell r="E93">
            <v>22</v>
          </cell>
          <cell r="F93" t="str">
            <v>4°</v>
          </cell>
        </row>
        <row r="94">
          <cell r="A94">
            <v>6399</v>
          </cell>
          <cell r="B94" t="str">
            <v>DELAERE Marc</v>
          </cell>
          <cell r="C94" t="str">
            <v>K.BR</v>
          </cell>
          <cell r="E94">
            <v>27</v>
          </cell>
          <cell r="F94" t="str">
            <v>3°</v>
          </cell>
        </row>
        <row r="95">
          <cell r="A95">
            <v>4644</v>
          </cell>
          <cell r="B95" t="str">
            <v>DUMON Dirk</v>
          </cell>
          <cell r="C95" t="str">
            <v>K.BR</v>
          </cell>
          <cell r="E95">
            <v>34</v>
          </cell>
          <cell r="F95" t="str">
            <v>2°</v>
          </cell>
        </row>
        <row r="96">
          <cell r="A96">
            <v>6680</v>
          </cell>
          <cell r="B96" t="str">
            <v>FLAMEE Kurt</v>
          </cell>
          <cell r="C96" t="str">
            <v>K.BR</v>
          </cell>
          <cell r="E96">
            <v>34</v>
          </cell>
          <cell r="F96" t="str">
            <v>2°</v>
          </cell>
        </row>
        <row r="97">
          <cell r="A97">
            <v>8881</v>
          </cell>
          <cell r="B97" t="str">
            <v>HERPOEL Rony</v>
          </cell>
          <cell r="C97" t="str">
            <v>K.BR</v>
          </cell>
          <cell r="E97">
            <v>27</v>
          </cell>
          <cell r="F97" t="str">
            <v>3°</v>
          </cell>
        </row>
        <row r="98">
          <cell r="A98">
            <v>4187</v>
          </cell>
          <cell r="B98" t="str">
            <v>ROGIERS Marc</v>
          </cell>
          <cell r="C98" t="str">
            <v>K.BR</v>
          </cell>
          <cell r="E98">
            <v>34</v>
          </cell>
          <cell r="F98" t="str">
            <v>2°</v>
          </cell>
        </row>
        <row r="99">
          <cell r="A99">
            <v>9253</v>
          </cell>
          <cell r="B99" t="str">
            <v>LINHOUT Freddy</v>
          </cell>
          <cell r="C99" t="str">
            <v>K.BR</v>
          </cell>
          <cell r="E99">
            <v>34</v>
          </cell>
          <cell r="F99" t="str">
            <v>2°</v>
          </cell>
        </row>
        <row r="100">
          <cell r="A100">
            <v>4184</v>
          </cell>
          <cell r="B100" t="str">
            <v>DEPOORTER Chris</v>
          </cell>
          <cell r="C100" t="str">
            <v>K.BR</v>
          </cell>
          <cell r="E100">
            <v>50</v>
          </cell>
          <cell r="F100" t="str">
            <v>exc</v>
          </cell>
        </row>
        <row r="101">
          <cell r="A101">
            <v>5439</v>
          </cell>
          <cell r="B101" t="str">
            <v>DUCHEYNE Kenny</v>
          </cell>
          <cell r="C101" t="str">
            <v>K.BR</v>
          </cell>
          <cell r="F101" t="b">
            <v>0</v>
          </cell>
        </row>
        <row r="102">
          <cell r="A102">
            <v>9279</v>
          </cell>
          <cell r="B102" t="str">
            <v>DALINGA Meerten</v>
          </cell>
          <cell r="C102" t="str">
            <v>K.BR</v>
          </cell>
          <cell r="F102" t="b">
            <v>0</v>
          </cell>
        </row>
        <row r="103">
          <cell r="A103">
            <v>4233</v>
          </cell>
          <cell r="B103" t="str">
            <v>PIETERS Ronny</v>
          </cell>
          <cell r="C103" t="str">
            <v>K.BR</v>
          </cell>
        </row>
        <row r="104">
          <cell r="A104">
            <v>9778</v>
          </cell>
          <cell r="B104" t="str">
            <v>POPPE Rudy</v>
          </cell>
          <cell r="C104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  <cell r="E108">
            <v>27</v>
          </cell>
          <cell r="F108" t="str">
            <v>3°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  <cell r="F109" t="b">
            <v>0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  <cell r="E110">
            <v>50</v>
          </cell>
          <cell r="F110" t="str">
            <v>exc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  <cell r="E111">
            <v>22</v>
          </cell>
          <cell r="F111" t="str">
            <v>4°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  <cell r="E112">
            <v>42</v>
          </cell>
          <cell r="F112" t="str">
            <v>1°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  <cell r="E113">
            <v>50</v>
          </cell>
          <cell r="F113" t="str">
            <v>exc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  <cell r="E114">
            <v>27</v>
          </cell>
          <cell r="F114" t="str">
            <v>3°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  <cell r="F115" t="b">
            <v>0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  <cell r="E116">
            <v>34</v>
          </cell>
          <cell r="F116" t="str">
            <v>2°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  <cell r="E117">
            <v>22</v>
          </cell>
          <cell r="F117" t="str">
            <v>4°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  <cell r="E118">
            <v>18</v>
          </cell>
          <cell r="F118" t="str">
            <v>5°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  <cell r="E119">
            <v>34</v>
          </cell>
          <cell r="F119" t="str">
            <v>2°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  <cell r="E120">
            <v>34</v>
          </cell>
          <cell r="F120" t="str">
            <v>2°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  <cell r="E121">
            <v>18</v>
          </cell>
          <cell r="F121" t="str">
            <v>5°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  <cell r="E122">
            <v>42</v>
          </cell>
          <cell r="F122" t="str">
            <v>1°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  <cell r="E123">
            <v>27</v>
          </cell>
          <cell r="F123" t="str">
            <v>3°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  <cell r="F124" t="b">
            <v>0</v>
          </cell>
        </row>
        <row r="125">
          <cell r="A125">
            <v>7466</v>
          </cell>
          <cell r="B125" t="str">
            <v>ROBYN Willy</v>
          </cell>
          <cell r="C125" t="str">
            <v>OBA</v>
          </cell>
          <cell r="E125">
            <v>22</v>
          </cell>
          <cell r="F125" t="str">
            <v>4°</v>
          </cell>
        </row>
        <row r="126">
          <cell r="A126">
            <v>7800</v>
          </cell>
          <cell r="B126" t="str">
            <v>VERSCHUERE Guy</v>
          </cell>
          <cell r="C126" t="str">
            <v>OBA</v>
          </cell>
          <cell r="E126">
            <v>15</v>
          </cell>
          <cell r="F126" t="str">
            <v>6°</v>
          </cell>
        </row>
        <row r="127">
          <cell r="A127">
            <v>7802</v>
          </cell>
          <cell r="B127" t="str">
            <v>DOUCHAMPS Olivier</v>
          </cell>
          <cell r="C127" t="str">
            <v>OBA</v>
          </cell>
          <cell r="E127">
            <v>18</v>
          </cell>
          <cell r="F127" t="str">
            <v>5°</v>
          </cell>
        </row>
        <row r="128">
          <cell r="A128">
            <v>8296</v>
          </cell>
          <cell r="B128" t="str">
            <v>MAES Jozef</v>
          </cell>
          <cell r="C128" t="str">
            <v>OBA</v>
          </cell>
          <cell r="E128">
            <v>27</v>
          </cell>
          <cell r="F128" t="str">
            <v>3°</v>
          </cell>
        </row>
        <row r="129">
          <cell r="A129">
            <v>8917</v>
          </cell>
          <cell r="B129" t="str">
            <v>GREMAIN Gino</v>
          </cell>
          <cell r="C129" t="str">
            <v>OBA</v>
          </cell>
          <cell r="F129" t="b">
            <v>0</v>
          </cell>
        </row>
        <row r="130">
          <cell r="A130" t="str">
            <v>4162B</v>
          </cell>
          <cell r="B130" t="str">
            <v>CAPPELLE Eddy</v>
          </cell>
          <cell r="C130" t="str">
            <v>OBA</v>
          </cell>
          <cell r="F130" t="b">
            <v>0</v>
          </cell>
        </row>
        <row r="131">
          <cell r="A131">
            <v>4280</v>
          </cell>
          <cell r="B131" t="str">
            <v>ZONNEKEIN Henri</v>
          </cell>
          <cell r="C131" t="str">
            <v>OBA</v>
          </cell>
          <cell r="E131">
            <v>27</v>
          </cell>
          <cell r="F131" t="str">
            <v>3°</v>
          </cell>
        </row>
        <row r="132">
          <cell r="A132">
            <v>4065</v>
          </cell>
          <cell r="B132" t="str">
            <v>BAERT Rony</v>
          </cell>
          <cell r="C132" t="str">
            <v>OBA</v>
          </cell>
          <cell r="E132">
            <v>42</v>
          </cell>
          <cell r="F132" t="str">
            <v>1°</v>
          </cell>
        </row>
        <row r="133">
          <cell r="A133">
            <v>9296</v>
          </cell>
          <cell r="B133" t="str">
            <v>BORREMANS  Edouard</v>
          </cell>
          <cell r="C133" t="str">
            <v>OBA</v>
          </cell>
          <cell r="E133">
            <v>15</v>
          </cell>
          <cell r="F133" t="str">
            <v>6°</v>
          </cell>
        </row>
        <row r="134">
          <cell r="A134">
            <v>9414</v>
          </cell>
          <cell r="B134" t="str">
            <v>EUSSEN Gerardus</v>
          </cell>
          <cell r="C134" t="str">
            <v>OBA</v>
          </cell>
          <cell r="E134">
            <v>22</v>
          </cell>
          <cell r="F134" t="str">
            <v>4°</v>
          </cell>
        </row>
        <row r="135">
          <cell r="A135">
            <v>9977</v>
          </cell>
          <cell r="B135" t="str">
            <v>GOEMAERE Yves</v>
          </cell>
          <cell r="C135" t="str">
            <v>OBA</v>
          </cell>
          <cell r="E135">
            <v>42</v>
          </cell>
          <cell r="F135" t="str">
            <v>1°</v>
          </cell>
        </row>
        <row r="136">
          <cell r="A136">
            <v>8045</v>
          </cell>
          <cell r="B136" t="str">
            <v>GARRE Roger</v>
          </cell>
          <cell r="C136" t="str">
            <v>OBA</v>
          </cell>
          <cell r="E136">
            <v>34</v>
          </cell>
          <cell r="F136" t="str">
            <v>2°</v>
          </cell>
        </row>
        <row r="137">
          <cell r="A137">
            <v>9514</v>
          </cell>
          <cell r="B137" t="str">
            <v>VANROOSE Matteo</v>
          </cell>
          <cell r="C137" t="str">
            <v>OBA</v>
          </cell>
          <cell r="F137" t="b">
            <v>0</v>
          </cell>
        </row>
        <row r="138">
          <cell r="A138">
            <v>4274</v>
          </cell>
          <cell r="B138" t="str">
            <v>VANHESTE Jean-Pierre</v>
          </cell>
          <cell r="C138" t="str">
            <v xml:space="preserve"> OBA</v>
          </cell>
          <cell r="E138">
            <v>22</v>
          </cell>
          <cell r="F138" t="str">
            <v>4°</v>
          </cell>
        </row>
        <row r="139">
          <cell r="A139">
            <v>9969</v>
          </cell>
          <cell r="B139" t="str">
            <v>SPILLIERS Marc</v>
          </cell>
          <cell r="C139" t="str">
            <v>OBA</v>
          </cell>
          <cell r="F139" t="b">
            <v>0</v>
          </cell>
        </row>
        <row r="140">
          <cell r="A140">
            <v>7681</v>
          </cell>
          <cell r="B140" t="str">
            <v>VAN DE VELDE Jozef</v>
          </cell>
          <cell r="C140" t="str">
            <v>OBA</v>
          </cell>
          <cell r="F140" t="b">
            <v>0</v>
          </cell>
        </row>
        <row r="141">
          <cell r="A141">
            <v>9989</v>
          </cell>
          <cell r="B141" t="str">
            <v>VAN BOGAERT  Marc</v>
          </cell>
          <cell r="C141" t="str">
            <v>OBA</v>
          </cell>
          <cell r="F141" t="b">
            <v>0</v>
          </cell>
        </row>
        <row r="142">
          <cell r="A142">
            <v>9759</v>
          </cell>
          <cell r="B142" t="str">
            <v>BRACKX Daniël</v>
          </cell>
          <cell r="C142" t="str">
            <v>OBA</v>
          </cell>
          <cell r="E142">
            <v>22</v>
          </cell>
          <cell r="F142" t="str">
            <v>4°</v>
          </cell>
        </row>
        <row r="143">
          <cell r="A143">
            <v>4193</v>
          </cell>
          <cell r="B143" t="str">
            <v>DEVYNCK Benoit</v>
          </cell>
          <cell r="C143" t="str">
            <v>OBA</v>
          </cell>
          <cell r="E143">
            <v>27</v>
          </cell>
          <cell r="F143" t="str">
            <v>3°</v>
          </cell>
        </row>
        <row r="144">
          <cell r="A144">
            <v>7468</v>
          </cell>
          <cell r="B144" t="str">
            <v>DEWEIRDT Jean-Pierre</v>
          </cell>
          <cell r="C144" t="str">
            <v>OBA</v>
          </cell>
          <cell r="F144" t="b">
            <v>0</v>
          </cell>
        </row>
        <row r="145">
          <cell r="A145">
            <v>6080</v>
          </cell>
          <cell r="B145" t="str">
            <v>ROELS Jan</v>
          </cell>
          <cell r="C145" t="str">
            <v>OBA</v>
          </cell>
          <cell r="E145">
            <v>42</v>
          </cell>
          <cell r="F145" t="str">
            <v>1°</v>
          </cell>
        </row>
        <row r="146">
          <cell r="A146">
            <v>8885</v>
          </cell>
          <cell r="B146" t="str">
            <v>SPOORMANS Roger</v>
          </cell>
          <cell r="C146" t="str">
            <v>OBA</v>
          </cell>
          <cell r="F146" t="b">
            <v>0</v>
          </cell>
        </row>
        <row r="147">
          <cell r="A147">
            <v>9993</v>
          </cell>
          <cell r="B147" t="str">
            <v>VAN DEN BERGEN Joêl</v>
          </cell>
          <cell r="C147" t="str">
            <v>OBA</v>
          </cell>
          <cell r="E147">
            <v>22</v>
          </cell>
          <cell r="F147" t="str">
            <v>4°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  <cell r="E148">
            <v>22</v>
          </cell>
          <cell r="F148" t="str">
            <v>4°</v>
          </cell>
        </row>
        <row r="149">
          <cell r="A149">
            <v>1376</v>
          </cell>
          <cell r="B149" t="str">
            <v>CEULEMANS Lodewijck</v>
          </cell>
          <cell r="C149" t="str">
            <v>OBA</v>
          </cell>
          <cell r="E149">
            <v>27</v>
          </cell>
          <cell r="F149" t="str">
            <v>3°</v>
          </cell>
        </row>
        <row r="150">
          <cell r="A150">
            <v>2228</v>
          </cell>
          <cell r="B150" t="str">
            <v>VAN BENEDEN Alain</v>
          </cell>
          <cell r="C150" t="str">
            <v>OBA</v>
          </cell>
          <cell r="E150">
            <v>34</v>
          </cell>
          <cell r="F150" t="str">
            <v>2°</v>
          </cell>
        </row>
        <row r="151">
          <cell r="A151">
            <v>9989</v>
          </cell>
          <cell r="B151" t="str">
            <v>VAN BOGAERT Marc</v>
          </cell>
          <cell r="C151" t="str">
            <v>OBA</v>
          </cell>
          <cell r="E151">
            <v>22</v>
          </cell>
          <cell r="F151" t="str">
            <v>4°</v>
          </cell>
        </row>
        <row r="154">
          <cell r="A154">
            <v>2061</v>
          </cell>
          <cell r="B154" t="str">
            <v>MERTENS Eddy</v>
          </cell>
          <cell r="C154" t="str">
            <v>KOH</v>
          </cell>
          <cell r="E154">
            <v>27</v>
          </cell>
          <cell r="F154" t="str">
            <v>3°</v>
          </cell>
        </row>
        <row r="155">
          <cell r="A155">
            <v>4290</v>
          </cell>
          <cell r="B155" t="str">
            <v>GILLADE Luc</v>
          </cell>
          <cell r="C155" t="str">
            <v>KOH</v>
          </cell>
          <cell r="E155">
            <v>50</v>
          </cell>
          <cell r="F155" t="str">
            <v>exc</v>
          </cell>
        </row>
        <row r="156">
          <cell r="A156">
            <v>4305</v>
          </cell>
          <cell r="B156" t="str">
            <v>DE HERTOG Ives</v>
          </cell>
          <cell r="C156" t="str">
            <v>KOH</v>
          </cell>
          <cell r="E156">
            <v>42</v>
          </cell>
          <cell r="F156" t="str">
            <v>1°</v>
          </cell>
        </row>
        <row r="157">
          <cell r="A157">
            <v>4354</v>
          </cell>
          <cell r="B157" t="str">
            <v>CAPIAU Lucien</v>
          </cell>
          <cell r="C157" t="str">
            <v>KOH</v>
          </cell>
          <cell r="E157">
            <v>42</v>
          </cell>
          <cell r="F157" t="str">
            <v>1°</v>
          </cell>
        </row>
        <row r="158">
          <cell r="A158">
            <v>4356</v>
          </cell>
          <cell r="B158" t="str">
            <v>DE BOU Pol</v>
          </cell>
          <cell r="C158" t="str">
            <v>KOH</v>
          </cell>
          <cell r="E158">
            <v>22</v>
          </cell>
          <cell r="F158" t="str">
            <v>4°</v>
          </cell>
        </row>
        <row r="159">
          <cell r="A159">
            <v>4361</v>
          </cell>
          <cell r="B159" t="str">
            <v>MANGELINCKX Nico</v>
          </cell>
          <cell r="C159" t="str">
            <v>KOH</v>
          </cell>
          <cell r="E159">
            <v>50</v>
          </cell>
          <cell r="F159" t="str">
            <v>exc</v>
          </cell>
        </row>
        <row r="160">
          <cell r="A160">
            <v>4389</v>
          </cell>
          <cell r="B160" t="str">
            <v>VAN KERCKHOVE Andre</v>
          </cell>
          <cell r="C160" t="str">
            <v>KOH</v>
          </cell>
          <cell r="E160">
            <v>34</v>
          </cell>
          <cell r="F160" t="str">
            <v>2°</v>
          </cell>
        </row>
        <row r="161">
          <cell r="A161">
            <v>8093</v>
          </cell>
          <cell r="B161" t="str">
            <v>MATTHYS Karolien</v>
          </cell>
          <cell r="C161" t="str">
            <v>KOH</v>
          </cell>
          <cell r="E161">
            <v>34</v>
          </cell>
          <cell r="F161" t="str">
            <v>2°</v>
          </cell>
        </row>
        <row r="162">
          <cell r="A162">
            <v>8662</v>
          </cell>
          <cell r="B162" t="str">
            <v>VAN DER LINDEN Eric</v>
          </cell>
          <cell r="C162" t="str">
            <v>KOH</v>
          </cell>
          <cell r="E162">
            <v>34</v>
          </cell>
          <cell r="F162" t="str">
            <v>2°</v>
          </cell>
        </row>
        <row r="163">
          <cell r="A163">
            <v>8871</v>
          </cell>
          <cell r="B163" t="str">
            <v>VANDENHENDE John</v>
          </cell>
          <cell r="C163" t="str">
            <v>KOH</v>
          </cell>
          <cell r="E163">
            <v>22</v>
          </cell>
          <cell r="F163" t="str">
            <v>4°</v>
          </cell>
        </row>
        <row r="164">
          <cell r="A164">
            <v>9064</v>
          </cell>
          <cell r="B164" t="str">
            <v>GERSOULLE Marc</v>
          </cell>
          <cell r="C164" t="str">
            <v>KOH</v>
          </cell>
          <cell r="E164">
            <v>22</v>
          </cell>
          <cell r="F164" t="str">
            <v>4°</v>
          </cell>
        </row>
        <row r="165">
          <cell r="A165">
            <v>9055</v>
          </cell>
          <cell r="B165" t="str">
            <v>DE HERTOG Gert-Jan</v>
          </cell>
          <cell r="C165" t="str">
            <v>KOH</v>
          </cell>
          <cell r="E165">
            <v>27</v>
          </cell>
          <cell r="F165" t="str">
            <v>3°</v>
          </cell>
        </row>
        <row r="166">
          <cell r="A166">
            <v>4378</v>
          </cell>
          <cell r="B166" t="str">
            <v xml:space="preserve">DE RUYVER Stefaan </v>
          </cell>
          <cell r="C166" t="str">
            <v>KOH</v>
          </cell>
          <cell r="E166">
            <v>22</v>
          </cell>
          <cell r="F166" t="str">
            <v>4°</v>
          </cell>
        </row>
        <row r="167">
          <cell r="A167">
            <v>4387</v>
          </cell>
          <cell r="B167" t="str">
            <v>TEMMERMAN Walter</v>
          </cell>
          <cell r="C167" t="str">
            <v>KOH</v>
          </cell>
          <cell r="E167">
            <v>42</v>
          </cell>
          <cell r="F167" t="str">
            <v>1°</v>
          </cell>
        </row>
        <row r="168">
          <cell r="A168">
            <v>9283</v>
          </cell>
          <cell r="B168" t="str">
            <v>BRENDERS Thierry</v>
          </cell>
          <cell r="C168" t="str">
            <v>KOH</v>
          </cell>
          <cell r="E168">
            <v>27</v>
          </cell>
          <cell r="F168" t="str">
            <v>3°</v>
          </cell>
        </row>
        <row r="169">
          <cell r="A169">
            <v>4348</v>
          </cell>
          <cell r="B169" t="str">
            <v>VAN MUYLEM Norbert</v>
          </cell>
          <cell r="C169" t="str">
            <v>KOH</v>
          </cell>
          <cell r="E169">
            <v>22</v>
          </cell>
          <cell r="F169" t="str">
            <v>4°</v>
          </cell>
        </row>
        <row r="170">
          <cell r="A170">
            <v>9518</v>
          </cell>
          <cell r="B170" t="str">
            <v>DE MECHELEER Michel</v>
          </cell>
          <cell r="C170" t="str">
            <v>KOH</v>
          </cell>
          <cell r="E170">
            <v>27</v>
          </cell>
          <cell r="F170" t="str">
            <v>3°</v>
          </cell>
        </row>
        <row r="171">
          <cell r="A171">
            <v>4390</v>
          </cell>
          <cell r="B171" t="str">
            <v>VAN MALDER Dirk</v>
          </cell>
          <cell r="C171" t="str">
            <v>KOH</v>
          </cell>
          <cell r="E171">
            <v>42</v>
          </cell>
          <cell r="F171" t="str">
            <v>1°</v>
          </cell>
        </row>
        <row r="172">
          <cell r="A172">
            <v>8066</v>
          </cell>
          <cell r="B172" t="str">
            <v>VANDERHAUWAERT Christian</v>
          </cell>
          <cell r="C172" t="str">
            <v>KOH</v>
          </cell>
          <cell r="E172">
            <v>18</v>
          </cell>
          <cell r="F172" t="str">
            <v>5°</v>
          </cell>
        </row>
        <row r="173">
          <cell r="A173">
            <v>4780</v>
          </cell>
          <cell r="B173" t="str">
            <v xml:space="preserve">LIBRECHT Geert </v>
          </cell>
          <cell r="C173" t="str">
            <v>KOH</v>
          </cell>
          <cell r="E173">
            <v>50</v>
          </cell>
          <cell r="F173" t="str">
            <v>exc</v>
          </cell>
        </row>
        <row r="174">
          <cell r="A174">
            <v>7682</v>
          </cell>
          <cell r="B174" t="str">
            <v>MATHIEU Ivan</v>
          </cell>
          <cell r="C174" t="str">
            <v>KOH</v>
          </cell>
          <cell r="F174" t="b">
            <v>0</v>
          </cell>
        </row>
        <row r="175">
          <cell r="A175">
            <v>4385</v>
          </cell>
          <cell r="B175" t="str">
            <v>MERTENS Marc</v>
          </cell>
          <cell r="C175" t="str">
            <v>KOH</v>
          </cell>
          <cell r="E175">
            <v>34</v>
          </cell>
          <cell r="F175" t="str">
            <v>2°</v>
          </cell>
        </row>
        <row r="178">
          <cell r="A178">
            <v>4294</v>
          </cell>
          <cell r="B178" t="str">
            <v>MATTENS Roger</v>
          </cell>
          <cell r="C178" t="str">
            <v>SMA</v>
          </cell>
          <cell r="E178">
            <v>27</v>
          </cell>
          <cell r="F178" t="str">
            <v>3°</v>
          </cell>
        </row>
        <row r="179">
          <cell r="A179">
            <v>4301</v>
          </cell>
          <cell r="B179" t="str">
            <v>VAN GOETHEM Glenn</v>
          </cell>
          <cell r="C179" t="str">
            <v>SMA</v>
          </cell>
          <cell r="E179">
            <v>42</v>
          </cell>
          <cell r="F179" t="str">
            <v>1°</v>
          </cell>
        </row>
        <row r="180">
          <cell r="A180">
            <v>7048</v>
          </cell>
          <cell r="B180" t="str">
            <v>STILTEN Rik</v>
          </cell>
          <cell r="C180" t="str">
            <v>SMA</v>
          </cell>
          <cell r="E180">
            <v>22</v>
          </cell>
          <cell r="F180" t="str">
            <v>4°</v>
          </cell>
        </row>
        <row r="181">
          <cell r="A181">
            <v>4297</v>
          </cell>
          <cell r="B181" t="str">
            <v>VAN DEN BOSSCHE Christian</v>
          </cell>
          <cell r="C181" t="str">
            <v>SMA</v>
          </cell>
          <cell r="E181">
            <v>27</v>
          </cell>
          <cell r="F181" t="str">
            <v>3°</v>
          </cell>
        </row>
        <row r="182">
          <cell r="A182">
            <v>9416</v>
          </cell>
          <cell r="B182" t="str">
            <v>RIEMKENS Wilfried</v>
          </cell>
          <cell r="C182" t="str">
            <v>SMA</v>
          </cell>
          <cell r="E182">
            <v>22</v>
          </cell>
          <cell r="F182" t="str">
            <v>4°</v>
          </cell>
        </row>
        <row r="183">
          <cell r="A183">
            <v>9415</v>
          </cell>
          <cell r="B183" t="str">
            <v>VERHOEYEN Eddy</v>
          </cell>
          <cell r="C183" t="str">
            <v>SMA</v>
          </cell>
          <cell r="E183">
            <v>18</v>
          </cell>
          <cell r="F183" t="str">
            <v>5°</v>
          </cell>
        </row>
        <row r="184">
          <cell r="A184">
            <v>9417</v>
          </cell>
          <cell r="B184" t="str">
            <v>ROGIERS Marc</v>
          </cell>
          <cell r="C184" t="str">
            <v>SMA</v>
          </cell>
          <cell r="E184">
            <v>22</v>
          </cell>
          <cell r="F184" t="str">
            <v>4°</v>
          </cell>
        </row>
        <row r="185">
          <cell r="A185">
            <v>6694</v>
          </cell>
          <cell r="B185" t="str">
            <v xml:space="preserve">VINCK Eddy </v>
          </cell>
          <cell r="C185" t="str">
            <v>SMA</v>
          </cell>
          <cell r="E185">
            <v>22</v>
          </cell>
          <cell r="F185" t="str">
            <v>4°</v>
          </cell>
        </row>
        <row r="186">
          <cell r="A186">
            <v>1170</v>
          </cell>
          <cell r="B186" t="str">
            <v>TEMMERMAN Dirk</v>
          </cell>
          <cell r="C186" t="str">
            <v>SMA</v>
          </cell>
          <cell r="E186">
            <v>27</v>
          </cell>
          <cell r="F186" t="str">
            <v>3°</v>
          </cell>
        </row>
        <row r="187">
          <cell r="A187">
            <v>4974</v>
          </cell>
          <cell r="B187" t="str">
            <v>VAN DEN BROECK Harry</v>
          </cell>
          <cell r="C187" t="str">
            <v>SMA</v>
          </cell>
          <cell r="E187">
            <v>34</v>
          </cell>
          <cell r="F187" t="str">
            <v>2°</v>
          </cell>
        </row>
        <row r="188">
          <cell r="A188">
            <v>9972</v>
          </cell>
          <cell r="B188" t="str">
            <v>VAN DE VONDEL Dirk</v>
          </cell>
          <cell r="C188" t="str">
            <v>SMA</v>
          </cell>
          <cell r="E188">
            <v>22</v>
          </cell>
          <cell r="F188" t="str">
            <v>4°</v>
          </cell>
        </row>
        <row r="189">
          <cell r="A189">
            <v>4374</v>
          </cell>
          <cell r="B189" t="str">
            <v>VERHULST Jean-Paul</v>
          </cell>
          <cell r="C189" t="str">
            <v>SMA</v>
          </cell>
          <cell r="E189">
            <v>34</v>
          </cell>
          <cell r="F189" t="str">
            <v>2°</v>
          </cell>
        </row>
        <row r="190">
          <cell r="A190">
            <v>1190</v>
          </cell>
          <cell r="B190" t="str">
            <v>CALLEBAUT Pascal</v>
          </cell>
          <cell r="C190" t="str">
            <v>SMA</v>
          </cell>
          <cell r="E190">
            <v>22</v>
          </cell>
          <cell r="F190" t="str">
            <v>4°</v>
          </cell>
        </row>
        <row r="191">
          <cell r="A191">
            <v>9808</v>
          </cell>
          <cell r="B191" t="str">
            <v>VAN DEN BOSSCHE Cesar</v>
          </cell>
          <cell r="C191" t="str">
            <v>SMA</v>
          </cell>
        </row>
        <row r="192">
          <cell r="A192">
            <v>9776</v>
          </cell>
          <cell r="B192" t="str">
            <v>VAN DEN BERGHE Damiaan</v>
          </cell>
          <cell r="C192" t="str">
            <v>SMA</v>
          </cell>
          <cell r="D192" t="str">
            <v>NS</v>
          </cell>
          <cell r="E192">
            <v>18</v>
          </cell>
          <cell r="F192" t="str">
            <v>5°</v>
          </cell>
        </row>
        <row r="193">
          <cell r="A193">
            <v>2338</v>
          </cell>
          <cell r="B193" t="str">
            <v>VAN DE CAN Thierry</v>
          </cell>
          <cell r="C193" t="str">
            <v>SMA</v>
          </cell>
          <cell r="E193">
            <v>27</v>
          </cell>
          <cell r="F193" t="str">
            <v>3°</v>
          </cell>
        </row>
        <row r="194">
          <cell r="A194">
            <v>7297</v>
          </cell>
          <cell r="B194" t="str">
            <v>MESKENS Eduard</v>
          </cell>
          <cell r="C194" t="str">
            <v>SMA</v>
          </cell>
          <cell r="E194">
            <v>18</v>
          </cell>
          <cell r="F194" t="str">
            <v>5°</v>
          </cell>
        </row>
        <row r="195">
          <cell r="A195">
            <v>9458</v>
          </cell>
          <cell r="B195" t="str">
            <v>VANDE CAN Florian</v>
          </cell>
          <cell r="C195" t="str">
            <v>SMA</v>
          </cell>
          <cell r="E195">
            <v>18</v>
          </cell>
          <cell r="F195" t="str">
            <v>5°</v>
          </cell>
        </row>
        <row r="196">
          <cell r="A196">
            <v>4301</v>
          </cell>
          <cell r="B196" t="str">
            <v>VAN GOETHEM Glenn</v>
          </cell>
          <cell r="C196" t="str">
            <v>SMA</v>
          </cell>
          <cell r="E196">
            <v>42</v>
          </cell>
          <cell r="F196" t="str">
            <v>1°</v>
          </cell>
        </row>
        <row r="197">
          <cell r="F197" t="b">
            <v>0</v>
          </cell>
        </row>
        <row r="198">
          <cell r="A198">
            <v>7804</v>
          </cell>
          <cell r="B198" t="str">
            <v>DE BREMAEKER Eric</v>
          </cell>
          <cell r="C198" t="str">
            <v>K.STER</v>
          </cell>
          <cell r="E198">
            <v>22</v>
          </cell>
          <cell r="F198" t="str">
            <v>4°</v>
          </cell>
        </row>
        <row r="199">
          <cell r="A199">
            <v>8535</v>
          </cell>
          <cell r="B199" t="str">
            <v>DE WIN Guy</v>
          </cell>
          <cell r="C199" t="str">
            <v>K.STER</v>
          </cell>
          <cell r="E199">
            <v>34</v>
          </cell>
          <cell r="F199" t="str">
            <v>2°</v>
          </cell>
        </row>
        <row r="200">
          <cell r="A200">
            <v>5198</v>
          </cell>
          <cell r="B200" t="str">
            <v>VAN LAETHEM Rudy</v>
          </cell>
          <cell r="C200" t="str">
            <v>K.STER</v>
          </cell>
          <cell r="E200">
            <v>42</v>
          </cell>
          <cell r="F200" t="str">
            <v>1°</v>
          </cell>
        </row>
        <row r="201">
          <cell r="A201">
            <v>9221</v>
          </cell>
          <cell r="B201" t="str">
            <v>BOSTOEN Kris</v>
          </cell>
          <cell r="C201" t="str">
            <v>K.STER</v>
          </cell>
          <cell r="E201">
            <v>34</v>
          </cell>
          <cell r="F201" t="str">
            <v>2°</v>
          </cell>
        </row>
        <row r="202">
          <cell r="A202">
            <v>7054</v>
          </cell>
          <cell r="B202" t="str">
            <v>LOOS Leo</v>
          </cell>
          <cell r="C202" t="str">
            <v>K.STER</v>
          </cell>
          <cell r="E202">
            <v>22</v>
          </cell>
          <cell r="F202" t="str">
            <v>4°</v>
          </cell>
        </row>
        <row r="203">
          <cell r="A203">
            <v>7049</v>
          </cell>
          <cell r="B203" t="str">
            <v>DE TANT Freddy</v>
          </cell>
          <cell r="C203" t="str">
            <v>K.STER</v>
          </cell>
          <cell r="E203">
            <v>18</v>
          </cell>
          <cell r="F203" t="str">
            <v>5°</v>
          </cell>
        </row>
        <row r="204">
          <cell r="A204">
            <v>4345</v>
          </cell>
          <cell r="B204" t="str">
            <v>PARDAENS Willy</v>
          </cell>
          <cell r="C204" t="str">
            <v>K.STER</v>
          </cell>
          <cell r="E204">
            <v>27</v>
          </cell>
          <cell r="F204" t="str">
            <v>3°</v>
          </cell>
        </row>
        <row r="205">
          <cell r="A205">
            <v>4344</v>
          </cell>
          <cell r="B205" t="str">
            <v>DE WEVER Koen</v>
          </cell>
          <cell r="C205" t="str">
            <v>K.STER</v>
          </cell>
          <cell r="E205">
            <v>34</v>
          </cell>
          <cell r="F205" t="str">
            <v>2°</v>
          </cell>
        </row>
        <row r="206">
          <cell r="A206">
            <v>4352</v>
          </cell>
          <cell r="B206" t="str">
            <v>WAUTERS Johnny</v>
          </cell>
          <cell r="C206" t="str">
            <v>K.STER</v>
          </cell>
          <cell r="E206">
            <v>50</v>
          </cell>
          <cell r="F206" t="str">
            <v>exc</v>
          </cell>
        </row>
        <row r="207">
          <cell r="A207">
            <v>9515</v>
          </cell>
          <cell r="B207" t="str">
            <v>CEULEMANS Benny</v>
          </cell>
          <cell r="C207" t="str">
            <v>K.STER</v>
          </cell>
          <cell r="F207" t="b">
            <v>0</v>
          </cell>
        </row>
        <row r="208">
          <cell r="A208">
            <v>9517</v>
          </cell>
          <cell r="B208" t="str">
            <v>GOORDEN Willy</v>
          </cell>
          <cell r="C208" t="str">
            <v>K.STER</v>
          </cell>
          <cell r="F208" t="b">
            <v>0</v>
          </cell>
        </row>
        <row r="209">
          <cell r="A209">
            <v>4282</v>
          </cell>
          <cell r="B209" t="str">
            <v>COPPENS Sandro</v>
          </cell>
          <cell r="C209" t="str">
            <v>K.STER</v>
          </cell>
          <cell r="E209">
            <v>42</v>
          </cell>
          <cell r="F209" t="str">
            <v>1°</v>
          </cell>
        </row>
        <row r="210">
          <cell r="A210">
            <v>7609</v>
          </cell>
          <cell r="B210" t="str">
            <v>COLLART Olivier</v>
          </cell>
          <cell r="C210" t="str">
            <v>K.STER</v>
          </cell>
          <cell r="E210" t="str">
            <v>,</v>
          </cell>
          <cell r="F210" t="b">
            <v>0</v>
          </cell>
        </row>
        <row r="211">
          <cell r="A211">
            <v>7236</v>
          </cell>
          <cell r="B211" t="str">
            <v>MARCHARIS Françis</v>
          </cell>
          <cell r="C211" t="str">
            <v>K.STER</v>
          </cell>
          <cell r="E211">
            <v>27</v>
          </cell>
          <cell r="F211" t="str">
            <v>3°</v>
          </cell>
        </row>
        <row r="212">
          <cell r="A212">
            <v>9516</v>
          </cell>
          <cell r="B212" t="str">
            <v>DUJARDIN Geoffrey</v>
          </cell>
          <cell r="C212" t="str">
            <v>K.STER</v>
          </cell>
          <cell r="F212" t="b">
            <v>0</v>
          </cell>
        </row>
        <row r="213">
          <cell r="A213">
            <v>8017</v>
          </cell>
          <cell r="B213" t="str">
            <v xml:space="preserve">VAN RIET Kris </v>
          </cell>
          <cell r="C213" t="str">
            <v>K.STER</v>
          </cell>
          <cell r="E213">
            <v>27</v>
          </cell>
          <cell r="F213" t="str">
            <v>3°</v>
          </cell>
        </row>
        <row r="214">
          <cell r="A214">
            <v>6454</v>
          </cell>
          <cell r="B214" t="str">
            <v>VERCAMMEN Alwin</v>
          </cell>
          <cell r="C214" t="str">
            <v>K.STER</v>
          </cell>
          <cell r="E214">
            <v>18</v>
          </cell>
          <cell r="F214" t="str">
            <v>5°</v>
          </cell>
        </row>
        <row r="215">
          <cell r="A215">
            <v>4320</v>
          </cell>
          <cell r="B215" t="str">
            <v>VAN LANGENHOVE Alain</v>
          </cell>
          <cell r="C215" t="str">
            <v>K.STER</v>
          </cell>
          <cell r="E215">
            <v>22</v>
          </cell>
          <cell r="F215" t="str">
            <v>4°</v>
          </cell>
        </row>
        <row r="216">
          <cell r="A216">
            <v>4324</v>
          </cell>
          <cell r="B216" t="str">
            <v>DE CONINCK Marc</v>
          </cell>
          <cell r="C216" t="str">
            <v>K.STER</v>
          </cell>
          <cell r="E216">
            <v>27</v>
          </cell>
          <cell r="F216" t="str">
            <v>3°</v>
          </cell>
        </row>
        <row r="217">
          <cell r="A217">
            <v>4348</v>
          </cell>
          <cell r="B217" t="str">
            <v>VAN MUYLEM Norbert</v>
          </cell>
          <cell r="C217" t="str">
            <v>K.STER</v>
          </cell>
          <cell r="E217">
            <v>27</v>
          </cell>
          <cell r="F217" t="str">
            <v>3°</v>
          </cell>
        </row>
        <row r="218">
          <cell r="A218">
            <v>9974</v>
          </cell>
          <cell r="B218" t="str">
            <v>DE FREYN Jasper</v>
          </cell>
          <cell r="C218" t="str">
            <v>K.STER</v>
          </cell>
          <cell r="E218">
            <v>27</v>
          </cell>
          <cell r="F218" t="str">
            <v>3°</v>
          </cell>
        </row>
        <row r="219">
          <cell r="A219">
            <v>9063</v>
          </cell>
          <cell r="B219" t="str">
            <v>DE BECK Clery</v>
          </cell>
          <cell r="C219" t="str">
            <v>K.STER</v>
          </cell>
          <cell r="E219">
            <v>34</v>
          </cell>
          <cell r="F219" t="str">
            <v>2°</v>
          </cell>
        </row>
        <row r="220">
          <cell r="A220">
            <v>6088</v>
          </cell>
          <cell r="B220" t="str">
            <v>SIROYT Davy</v>
          </cell>
          <cell r="C220" t="str">
            <v>K.STER</v>
          </cell>
          <cell r="E220">
            <v>34</v>
          </cell>
          <cell r="F220" t="str">
            <v>2°</v>
          </cell>
        </row>
        <row r="224">
          <cell r="A224">
            <v>4487</v>
          </cell>
          <cell r="B224" t="str">
            <v>VAN DE VOORDE Luc</v>
          </cell>
          <cell r="C224" t="str">
            <v>BVG</v>
          </cell>
          <cell r="E224">
            <v>50</v>
          </cell>
          <cell r="F224" t="str">
            <v>exc</v>
          </cell>
        </row>
        <row r="225">
          <cell r="A225">
            <v>4341</v>
          </cell>
          <cell r="B225" t="str">
            <v>DE COSTER Luc</v>
          </cell>
          <cell r="C225" t="str">
            <v>BVG</v>
          </cell>
          <cell r="E225">
            <v>50</v>
          </cell>
          <cell r="F225" t="str">
            <v>exc</v>
          </cell>
        </row>
        <row r="226">
          <cell r="A226">
            <v>6577</v>
          </cell>
          <cell r="B226" t="str">
            <v>SCIACCA Emilio</v>
          </cell>
          <cell r="C226" t="str">
            <v>BVG</v>
          </cell>
          <cell r="F226" t="b">
            <v>0</v>
          </cell>
        </row>
        <row r="227">
          <cell r="A227">
            <v>1040</v>
          </cell>
          <cell r="B227" t="str">
            <v>SERGEANT Etienne</v>
          </cell>
          <cell r="C227" t="str">
            <v>BVG</v>
          </cell>
          <cell r="E227">
            <v>18</v>
          </cell>
          <cell r="F227" t="str">
            <v>5°</v>
          </cell>
        </row>
        <row r="228">
          <cell r="A228">
            <v>4231</v>
          </cell>
          <cell r="B228" t="str">
            <v>NOE CHRISTIAAN</v>
          </cell>
          <cell r="C228" t="str">
            <v>BVG</v>
          </cell>
          <cell r="E228">
            <v>27</v>
          </cell>
          <cell r="F228" t="str">
            <v>3°</v>
          </cell>
        </row>
        <row r="229">
          <cell r="A229">
            <v>9519</v>
          </cell>
          <cell r="B229" t="str">
            <v>HUT Joop</v>
          </cell>
          <cell r="C229" t="str">
            <v>BVG</v>
          </cell>
          <cell r="E229">
            <v>22</v>
          </cell>
          <cell r="F229" t="str">
            <v>4°</v>
          </cell>
        </row>
        <row r="230">
          <cell r="A230">
            <v>5798</v>
          </cell>
          <cell r="B230" t="str">
            <v>van Manen Bert</v>
          </cell>
          <cell r="C230" t="str">
            <v>BVG</v>
          </cell>
        </row>
        <row r="232">
          <cell r="A232">
            <v>9975</v>
          </cell>
          <cell r="B232" t="str">
            <v>WILLEMS Peter</v>
          </cell>
          <cell r="C232" t="str">
            <v>ACG</v>
          </cell>
        </row>
        <row r="233">
          <cell r="A233">
            <v>8758</v>
          </cell>
          <cell r="B233" t="str">
            <v>DUYM Ignace</v>
          </cell>
          <cell r="C233" t="str">
            <v>ACG</v>
          </cell>
        </row>
        <row r="234">
          <cell r="A234">
            <v>4505</v>
          </cell>
          <cell r="B234" t="str">
            <v>BRACKE Peter</v>
          </cell>
          <cell r="C234" t="str">
            <v>ACG</v>
          </cell>
          <cell r="F234" t="b">
            <v>0</v>
          </cell>
        </row>
        <row r="235">
          <cell r="A235">
            <v>2314</v>
          </cell>
          <cell r="B235" t="str">
            <v>SONCK ROBBY</v>
          </cell>
          <cell r="C235" t="str">
            <v>ACG</v>
          </cell>
          <cell r="E235">
            <v>50</v>
          </cell>
          <cell r="F235" t="str">
            <v>exc</v>
          </cell>
        </row>
        <row r="236">
          <cell r="A236">
            <v>6927</v>
          </cell>
          <cell r="B236" t="str">
            <v>DUJARDIN Luc</v>
          </cell>
          <cell r="C236" t="str">
            <v>ACG</v>
          </cell>
          <cell r="E236">
            <v>34</v>
          </cell>
          <cell r="F236" t="str">
            <v>2°</v>
          </cell>
        </row>
        <row r="237">
          <cell r="A237">
            <v>4432</v>
          </cell>
          <cell r="B237" t="str">
            <v>BAETE Jean-Pierre</v>
          </cell>
          <cell r="C237" t="str">
            <v>ACG</v>
          </cell>
          <cell r="E237">
            <v>34</v>
          </cell>
          <cell r="F237" t="str">
            <v>2°</v>
          </cell>
        </row>
        <row r="238">
          <cell r="A238">
            <v>7685</v>
          </cell>
          <cell r="B238" t="str">
            <v>Hanskens Stephaan</v>
          </cell>
          <cell r="C238" t="str">
            <v>ACG</v>
          </cell>
          <cell r="E238">
            <v>18</v>
          </cell>
          <cell r="F238" t="str">
            <v>5°</v>
          </cell>
        </row>
        <row r="239">
          <cell r="A239">
            <v>9431</v>
          </cell>
          <cell r="B239" t="str">
            <v>JACQUEMYN Tony</v>
          </cell>
          <cell r="C239" t="str">
            <v>ACG</v>
          </cell>
          <cell r="E239">
            <v>27</v>
          </cell>
          <cell r="F239" t="str">
            <v>3°</v>
          </cell>
        </row>
        <row r="240">
          <cell r="A240">
            <v>6428</v>
          </cell>
          <cell r="B240" t="str">
            <v>MEULEMAN Rudy</v>
          </cell>
          <cell r="C240" t="str">
            <v>ACG</v>
          </cell>
          <cell r="E240">
            <v>27</v>
          </cell>
          <cell r="F240" t="str">
            <v>3°</v>
          </cell>
        </row>
        <row r="241">
          <cell r="A241">
            <v>6705</v>
          </cell>
          <cell r="B241" t="str">
            <v>BERNAERDT Roland</v>
          </cell>
          <cell r="C241" t="str">
            <v>ACG</v>
          </cell>
          <cell r="E241">
            <v>34</v>
          </cell>
          <cell r="F241" t="str">
            <v>2°</v>
          </cell>
        </row>
        <row r="242">
          <cell r="A242">
            <v>4496</v>
          </cell>
          <cell r="B242" t="str">
            <v>VAN HANEGEM Izaak</v>
          </cell>
          <cell r="C242" t="str">
            <v>ACG</v>
          </cell>
          <cell r="E242">
            <v>27</v>
          </cell>
          <cell r="F242" t="str">
            <v>3°</v>
          </cell>
        </row>
        <row r="243">
          <cell r="A243">
            <v>1044</v>
          </cell>
          <cell r="B243" t="str">
            <v>Coppens Jimmy</v>
          </cell>
          <cell r="C243" t="str">
            <v>ACG</v>
          </cell>
          <cell r="E243">
            <v>22</v>
          </cell>
          <cell r="F243" t="str">
            <v>4°</v>
          </cell>
        </row>
        <row r="244">
          <cell r="A244">
            <v>7125</v>
          </cell>
          <cell r="B244" t="str">
            <v>Nuytten Renold</v>
          </cell>
          <cell r="C244" t="str">
            <v>ACG</v>
          </cell>
          <cell r="E244">
            <v>18</v>
          </cell>
          <cell r="F244" t="str">
            <v>5°</v>
          </cell>
        </row>
        <row r="245">
          <cell r="A245">
            <v>9821</v>
          </cell>
          <cell r="B245" t="str">
            <v>VAN DEN BOSSCHE Daniël</v>
          </cell>
          <cell r="C245" t="str">
            <v>ACG</v>
          </cell>
          <cell r="E245">
            <v>27</v>
          </cell>
          <cell r="F245" t="str">
            <v>3°</v>
          </cell>
        </row>
        <row r="246">
          <cell r="A246">
            <v>7302</v>
          </cell>
          <cell r="B246" t="str">
            <v>DE CRAECKER Werner</v>
          </cell>
          <cell r="C246" t="str">
            <v>ACG</v>
          </cell>
          <cell r="E246">
            <v>18</v>
          </cell>
          <cell r="F246" t="str">
            <v>5°</v>
          </cell>
        </row>
        <row r="247">
          <cell r="A247">
            <v>9800</v>
          </cell>
          <cell r="B247" t="str">
            <v>DE CRAECKER Emma (jeugd)</v>
          </cell>
          <cell r="C247" t="str">
            <v>ACG</v>
          </cell>
          <cell r="F247" t="b">
            <v>0</v>
          </cell>
        </row>
        <row r="248">
          <cell r="A248">
            <v>9826</v>
          </cell>
          <cell r="B248" t="str">
            <v>DE BIE Rudy</v>
          </cell>
          <cell r="C248" t="str">
            <v>ACG</v>
          </cell>
          <cell r="E248">
            <v>15</v>
          </cell>
          <cell r="F248" t="str">
            <v>6°</v>
          </cell>
        </row>
        <row r="249">
          <cell r="A249">
            <v>4416</v>
          </cell>
          <cell r="B249" t="str">
            <v>VAN RIJSSELBERGHE Johan</v>
          </cell>
          <cell r="C249" t="str">
            <v>ACG</v>
          </cell>
          <cell r="E249">
            <v>27</v>
          </cell>
          <cell r="F249" t="str">
            <v>3°</v>
          </cell>
        </row>
        <row r="250">
          <cell r="A250">
            <v>9261</v>
          </cell>
          <cell r="B250" t="str">
            <v>de MEULEMEESTER Cédric</v>
          </cell>
          <cell r="C250" t="str">
            <v>ACG</v>
          </cell>
          <cell r="E250">
            <v>15</v>
          </cell>
          <cell r="F250" t="str">
            <v>6°</v>
          </cell>
        </row>
        <row r="251">
          <cell r="A251">
            <v>1036</v>
          </cell>
          <cell r="B251" t="str">
            <v>DEPOORTER MIEKE</v>
          </cell>
          <cell r="C251" t="str">
            <v>ACG</v>
          </cell>
          <cell r="E251">
            <v>15</v>
          </cell>
          <cell r="F251" t="str">
            <v>6°</v>
          </cell>
        </row>
        <row r="252">
          <cell r="A252">
            <v>4845</v>
          </cell>
          <cell r="B252" t="str">
            <v>STEVENS PATRICK</v>
          </cell>
          <cell r="C252" t="str">
            <v>ACG</v>
          </cell>
          <cell r="E252">
            <v>27</v>
          </cell>
          <cell r="F252" t="str">
            <v>3°</v>
          </cell>
        </row>
        <row r="255">
          <cell r="A255">
            <v>4422</v>
          </cell>
          <cell r="B255" t="str">
            <v>DE MEYER Rudi</v>
          </cell>
          <cell r="C255" t="str">
            <v>K. ED</v>
          </cell>
          <cell r="E255">
            <v>42</v>
          </cell>
          <cell r="F255" t="str">
            <v>1°</v>
          </cell>
        </row>
        <row r="256">
          <cell r="A256">
            <v>4425</v>
          </cell>
          <cell r="B256" t="str">
            <v>GEVAERT André</v>
          </cell>
          <cell r="C256" t="str">
            <v>K. ED</v>
          </cell>
          <cell r="E256">
            <v>34</v>
          </cell>
          <cell r="F256" t="str">
            <v>2°</v>
          </cell>
        </row>
        <row r="257">
          <cell r="A257">
            <v>9260</v>
          </cell>
          <cell r="B257" t="str">
            <v>VAN HEIRSEELE Roger</v>
          </cell>
          <cell r="C257" t="str">
            <v>K. ED</v>
          </cell>
          <cell r="F257" t="b">
            <v>0</v>
          </cell>
        </row>
        <row r="258">
          <cell r="A258">
            <v>9421</v>
          </cell>
          <cell r="B258" t="str">
            <v>Caudron Danny</v>
          </cell>
          <cell r="C258" t="str">
            <v>K. ED</v>
          </cell>
          <cell r="E258">
            <v>34</v>
          </cell>
          <cell r="F258" t="str">
            <v>2°</v>
          </cell>
        </row>
        <row r="259">
          <cell r="A259">
            <v>8410</v>
          </cell>
          <cell r="B259" t="str">
            <v>LIPPENS Tony</v>
          </cell>
          <cell r="C259" t="str">
            <v>K. ED</v>
          </cell>
          <cell r="E259">
            <v>27</v>
          </cell>
          <cell r="F259" t="str">
            <v>3°</v>
          </cell>
        </row>
        <row r="260">
          <cell r="A260">
            <v>9420</v>
          </cell>
          <cell r="B260" t="str">
            <v>CAUDRON Bjorn</v>
          </cell>
          <cell r="C260" t="str">
            <v>K.ED</v>
          </cell>
          <cell r="E260">
            <v>27</v>
          </cell>
          <cell r="F260" t="str">
            <v>3°</v>
          </cell>
        </row>
        <row r="262">
          <cell r="A262">
            <v>8063</v>
          </cell>
          <cell r="B262" t="str">
            <v>COPPENS Christiaan</v>
          </cell>
          <cell r="C262" t="str">
            <v>K.EWH</v>
          </cell>
          <cell r="E262">
            <v>34</v>
          </cell>
          <cell r="F262" t="str">
            <v>2°</v>
          </cell>
        </row>
        <row r="263">
          <cell r="A263">
            <v>8657</v>
          </cell>
          <cell r="B263" t="str">
            <v>HOLDERBEKE Alex</v>
          </cell>
          <cell r="C263" t="str">
            <v>K.EWH</v>
          </cell>
          <cell r="E263">
            <v>22</v>
          </cell>
          <cell r="F263" t="str">
            <v>4°</v>
          </cell>
        </row>
        <row r="264">
          <cell r="A264">
            <v>4425</v>
          </cell>
          <cell r="B264" t="str">
            <v xml:space="preserve">GEVAERT André </v>
          </cell>
          <cell r="C264" t="str">
            <v>K.EWH</v>
          </cell>
          <cell r="E264">
            <v>34</v>
          </cell>
          <cell r="F264" t="str">
            <v>2°</v>
          </cell>
        </row>
        <row r="265">
          <cell r="A265">
            <v>9595</v>
          </cell>
          <cell r="B265" t="str">
            <v>VERBEURE Danny</v>
          </cell>
          <cell r="C265" t="str">
            <v>K.EWH</v>
          </cell>
          <cell r="E265">
            <v>22</v>
          </cell>
          <cell r="F265" t="str">
            <v>4°</v>
          </cell>
        </row>
        <row r="266">
          <cell r="A266">
            <v>7806</v>
          </cell>
          <cell r="B266" t="str">
            <v>BAUTE Steven</v>
          </cell>
          <cell r="C266" t="str">
            <v>K.EWH</v>
          </cell>
          <cell r="E266">
            <v>34</v>
          </cell>
          <cell r="F266" t="str">
            <v>2°</v>
          </cell>
        </row>
        <row r="267">
          <cell r="A267">
            <v>9593</v>
          </cell>
          <cell r="B267" t="str">
            <v>TRENSON Gabriël</v>
          </cell>
          <cell r="C267" t="str">
            <v>K.EWH</v>
          </cell>
          <cell r="E267">
            <v>18</v>
          </cell>
          <cell r="F267" t="str">
            <v>5°</v>
          </cell>
        </row>
        <row r="268">
          <cell r="A268">
            <v>4446</v>
          </cell>
          <cell r="B268" t="str">
            <v>FOURNEAU Alain</v>
          </cell>
          <cell r="C268" t="str">
            <v>K.EWH</v>
          </cell>
          <cell r="E268">
            <v>34</v>
          </cell>
          <cell r="F268" t="str">
            <v>2°</v>
          </cell>
        </row>
        <row r="269">
          <cell r="A269">
            <v>9594</v>
          </cell>
          <cell r="B269" t="str">
            <v>VAN QUAETHEM Romain</v>
          </cell>
          <cell r="C269" t="str">
            <v>K.EWH</v>
          </cell>
          <cell r="E269">
            <v>34</v>
          </cell>
          <cell r="F269" t="str">
            <v>2°</v>
          </cell>
        </row>
        <row r="270">
          <cell r="A270">
            <v>9592</v>
          </cell>
          <cell r="B270" t="str">
            <v>DE LOBEL Marc</v>
          </cell>
          <cell r="C270" t="str">
            <v>K.EWH</v>
          </cell>
          <cell r="E270">
            <v>34</v>
          </cell>
          <cell r="F270" t="str">
            <v>2°</v>
          </cell>
        </row>
        <row r="271">
          <cell r="A271">
            <v>4472</v>
          </cell>
          <cell r="B271" t="str">
            <v>DE BAETS Danny</v>
          </cell>
          <cell r="C271" t="str">
            <v>K.EWH</v>
          </cell>
          <cell r="E271">
            <v>27</v>
          </cell>
          <cell r="F271" t="str">
            <v>3°</v>
          </cell>
        </row>
        <row r="272">
          <cell r="A272">
            <v>9966</v>
          </cell>
          <cell r="B272" t="str">
            <v>BRUGGEMAN Etienne</v>
          </cell>
          <cell r="C272" t="str">
            <v>K.EWH</v>
          </cell>
          <cell r="D272" t="str">
            <v>NS</v>
          </cell>
          <cell r="E272">
            <v>15</v>
          </cell>
          <cell r="F272" t="str">
            <v>6°</v>
          </cell>
        </row>
        <row r="273">
          <cell r="A273">
            <v>7311</v>
          </cell>
          <cell r="B273" t="str">
            <v>BUZEYN Jean</v>
          </cell>
          <cell r="C273" t="str">
            <v>K.EWH</v>
          </cell>
          <cell r="E273">
            <v>22</v>
          </cell>
          <cell r="F273" t="str">
            <v>4°</v>
          </cell>
        </row>
        <row r="275">
          <cell r="A275">
            <v>4454</v>
          </cell>
          <cell r="B275" t="str">
            <v>DEPOORTER Reginald</v>
          </cell>
          <cell r="C275" t="str">
            <v>GS</v>
          </cell>
          <cell r="F275" t="b">
            <v>0</v>
          </cell>
        </row>
        <row r="276">
          <cell r="A276">
            <v>4466</v>
          </cell>
          <cell r="B276" t="str">
            <v>TREMERIE Walter</v>
          </cell>
          <cell r="C276" t="str">
            <v>GS</v>
          </cell>
          <cell r="F276" t="b">
            <v>0</v>
          </cell>
        </row>
        <row r="277">
          <cell r="A277">
            <v>4528</v>
          </cell>
          <cell r="B277" t="str">
            <v>VAN HANEGEM Nico</v>
          </cell>
          <cell r="C277" t="str">
            <v>GS</v>
          </cell>
          <cell r="E277">
            <v>50</v>
          </cell>
          <cell r="F277" t="str">
            <v>exc</v>
          </cell>
        </row>
        <row r="278">
          <cell r="A278">
            <v>4541</v>
          </cell>
          <cell r="B278" t="str">
            <v>DELLAERT Marc</v>
          </cell>
          <cell r="C278" t="str">
            <v>GS</v>
          </cell>
          <cell r="F278" t="b">
            <v>0</v>
          </cell>
        </row>
        <row r="279">
          <cell r="A279">
            <v>4587</v>
          </cell>
          <cell r="B279" t="str">
            <v>VERSTRAETEN Frank</v>
          </cell>
          <cell r="C279" t="str">
            <v>GS</v>
          </cell>
          <cell r="F279" t="b">
            <v>0</v>
          </cell>
        </row>
        <row r="280">
          <cell r="A280">
            <v>6701</v>
          </cell>
          <cell r="B280" t="str">
            <v>BROCHE Philippe</v>
          </cell>
          <cell r="C280" t="str">
            <v>GS</v>
          </cell>
          <cell r="E280">
            <v>50</v>
          </cell>
          <cell r="F280" t="str">
            <v>exc</v>
          </cell>
        </row>
        <row r="281">
          <cell r="A281">
            <v>6703</v>
          </cell>
          <cell r="B281" t="str">
            <v>CLAUS Pascal</v>
          </cell>
          <cell r="C281" t="str">
            <v>GS</v>
          </cell>
          <cell r="F281" t="b">
            <v>0</v>
          </cell>
        </row>
        <row r="282">
          <cell r="A282">
            <v>7203</v>
          </cell>
          <cell r="B282" t="str">
            <v>DELARUE Dirk</v>
          </cell>
          <cell r="C282" t="str">
            <v>GS</v>
          </cell>
          <cell r="F282" t="b">
            <v>0</v>
          </cell>
        </row>
        <row r="283">
          <cell r="A283">
            <v>7498</v>
          </cell>
          <cell r="B283" t="str">
            <v>VAN DAM Jens</v>
          </cell>
          <cell r="C283" t="str">
            <v>GS</v>
          </cell>
          <cell r="F283" t="b">
            <v>0</v>
          </cell>
        </row>
        <row r="284">
          <cell r="A284">
            <v>8163</v>
          </cell>
          <cell r="B284" t="str">
            <v>DE WEIRDT Jean-Marie</v>
          </cell>
          <cell r="C284" t="str">
            <v>GS</v>
          </cell>
          <cell r="E284">
            <v>34</v>
          </cell>
          <cell r="F284" t="str">
            <v>2°</v>
          </cell>
        </row>
        <row r="285">
          <cell r="A285">
            <v>8654</v>
          </cell>
          <cell r="B285" t="str">
            <v>BAETSLE Peter</v>
          </cell>
          <cell r="C285" t="str">
            <v>GS</v>
          </cell>
          <cell r="E285">
            <v>34</v>
          </cell>
          <cell r="F285" t="str">
            <v>2°</v>
          </cell>
        </row>
        <row r="286">
          <cell r="A286">
            <v>8889</v>
          </cell>
          <cell r="B286" t="str">
            <v>DE PREST Alex</v>
          </cell>
          <cell r="C286" t="str">
            <v>GS</v>
          </cell>
          <cell r="F286" t="b">
            <v>0</v>
          </cell>
        </row>
        <row r="287">
          <cell r="A287">
            <v>8890</v>
          </cell>
          <cell r="B287" t="str">
            <v>VAN HOLLE Jean-Pierre</v>
          </cell>
          <cell r="C287" t="str">
            <v>GS</v>
          </cell>
          <cell r="F287" t="b">
            <v>0</v>
          </cell>
        </row>
        <row r="288">
          <cell r="A288">
            <v>9423</v>
          </cell>
          <cell r="B288" t="str">
            <v>DE GOQUE Guy</v>
          </cell>
          <cell r="C288" t="str">
            <v>GS</v>
          </cell>
          <cell r="F288" t="b">
            <v>0</v>
          </cell>
        </row>
        <row r="289">
          <cell r="A289">
            <v>1039</v>
          </cell>
          <cell r="B289" t="str">
            <v>WIEME Koenraad</v>
          </cell>
          <cell r="C289" t="str">
            <v>GS</v>
          </cell>
          <cell r="F289" t="b">
            <v>0</v>
          </cell>
        </row>
        <row r="290">
          <cell r="A290">
            <v>4506</v>
          </cell>
          <cell r="B290" t="str">
            <v>BRACKE Tom</v>
          </cell>
          <cell r="C290" t="str">
            <v>GS</v>
          </cell>
          <cell r="F290" t="b">
            <v>0</v>
          </cell>
        </row>
        <row r="291">
          <cell r="A291">
            <v>4550</v>
          </cell>
          <cell r="B291" t="str">
            <v>KESTELOOT Patrick</v>
          </cell>
          <cell r="C291" t="str">
            <v>GS</v>
          </cell>
          <cell r="F291" t="b">
            <v>0</v>
          </cell>
        </row>
        <row r="292">
          <cell r="A292">
            <v>9419</v>
          </cell>
          <cell r="B292" t="str">
            <v>MOEYKENS Biacio</v>
          </cell>
          <cell r="C292" t="str">
            <v>GS</v>
          </cell>
          <cell r="E292">
            <v>27</v>
          </cell>
          <cell r="F292" t="str">
            <v>3°</v>
          </cell>
        </row>
        <row r="293">
          <cell r="A293">
            <v>1033</v>
          </cell>
          <cell r="B293" t="str">
            <v>DE CASTER Marc</v>
          </cell>
          <cell r="C293" t="str">
            <v>GS</v>
          </cell>
          <cell r="F293" t="b">
            <v>0</v>
          </cell>
        </row>
        <row r="294">
          <cell r="A294">
            <v>8426</v>
          </cell>
          <cell r="B294" t="str">
            <v>MOEYKENS Michel</v>
          </cell>
          <cell r="C294" t="str">
            <v>GS</v>
          </cell>
          <cell r="E294">
            <v>27</v>
          </cell>
          <cell r="F294" t="str">
            <v>3°</v>
          </cell>
        </row>
        <row r="295">
          <cell r="A295">
            <v>9959</v>
          </cell>
          <cell r="B295" t="str">
            <v>DE DEYNE Firmin</v>
          </cell>
          <cell r="C295" t="str">
            <v>GS</v>
          </cell>
        </row>
        <row r="296">
          <cell r="A296">
            <v>8655</v>
          </cell>
          <cell r="B296" t="str">
            <v>TOLLEBEKE Arthur</v>
          </cell>
          <cell r="C296" t="str">
            <v>GD</v>
          </cell>
          <cell r="F296" t="b">
            <v>0</v>
          </cell>
        </row>
        <row r="298">
          <cell r="F298" t="b">
            <v>0</v>
          </cell>
        </row>
        <row r="299">
          <cell r="A299">
            <v>4402</v>
          </cell>
          <cell r="B299" t="str">
            <v>ROELS Roger</v>
          </cell>
          <cell r="C299" t="str">
            <v>KAS</v>
          </cell>
          <cell r="F299" t="b">
            <v>0</v>
          </cell>
        </row>
        <row r="300">
          <cell r="A300">
            <v>4451</v>
          </cell>
          <cell r="B300" t="str">
            <v>DE BLEECKER Steven</v>
          </cell>
          <cell r="C300" t="str">
            <v>KAS</v>
          </cell>
          <cell r="F300" t="b">
            <v>0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4526</v>
          </cell>
          <cell r="B302" t="str">
            <v>VAN DE VELDE Marc</v>
          </cell>
          <cell r="C302" t="str">
            <v>KAS</v>
          </cell>
          <cell r="E302">
            <v>18</v>
          </cell>
          <cell r="F302" t="str">
            <v>5°</v>
          </cell>
        </row>
        <row r="303">
          <cell r="A303">
            <v>7207</v>
          </cell>
          <cell r="B303" t="str">
            <v>FEYS Georges</v>
          </cell>
          <cell r="C303" t="str">
            <v>KAS</v>
          </cell>
          <cell r="E303">
            <v>27</v>
          </cell>
          <cell r="F303" t="str">
            <v>3°</v>
          </cell>
        </row>
        <row r="304">
          <cell r="A304">
            <v>7209</v>
          </cell>
          <cell r="B304" t="str">
            <v>VAN WAEYENBERGHE Carlos</v>
          </cell>
          <cell r="C304" t="str">
            <v>KAS</v>
          </cell>
          <cell r="E304">
            <v>22</v>
          </cell>
          <cell r="F304" t="str">
            <v>4°</v>
          </cell>
        </row>
        <row r="305">
          <cell r="A305">
            <v>7687</v>
          </cell>
          <cell r="B305" t="str">
            <v>PIETERS Lionel</v>
          </cell>
          <cell r="C305" t="str">
            <v>KAS</v>
          </cell>
          <cell r="E305">
            <v>18</v>
          </cell>
          <cell r="F305" t="str">
            <v>5°</v>
          </cell>
        </row>
        <row r="306">
          <cell r="A306">
            <v>8895</v>
          </cell>
          <cell r="B306" t="str">
            <v>SANMODESTO José</v>
          </cell>
          <cell r="C306" t="str">
            <v>KAS</v>
          </cell>
          <cell r="E306">
            <v>18</v>
          </cell>
          <cell r="F306" t="str">
            <v>5°</v>
          </cell>
        </row>
        <row r="307">
          <cell r="A307">
            <v>4530</v>
          </cell>
          <cell r="B307" t="str">
            <v>VERSPEELT Filip</v>
          </cell>
          <cell r="C307" t="str">
            <v>KAS</v>
          </cell>
          <cell r="F307" t="b">
            <v>0</v>
          </cell>
        </row>
        <row r="308">
          <cell r="A308">
            <v>8070</v>
          </cell>
          <cell r="B308" t="str">
            <v>VAN KERCKHOVE Willem</v>
          </cell>
          <cell r="C308" t="str">
            <v>KAS</v>
          </cell>
          <cell r="F308" t="b">
            <v>0</v>
          </cell>
        </row>
        <row r="309">
          <cell r="A309">
            <v>8530</v>
          </cell>
          <cell r="B309" t="str">
            <v>DEMIRCIOGLU Fuat</v>
          </cell>
          <cell r="C309" t="str">
            <v>KAS</v>
          </cell>
          <cell r="F309" t="b">
            <v>0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  <cell r="F310" t="b">
            <v>0</v>
          </cell>
        </row>
        <row r="311">
          <cell r="A311">
            <v>5705</v>
          </cell>
          <cell r="B311" t="str">
            <v>LUTTENS Arnold</v>
          </cell>
          <cell r="C311" t="str">
            <v>KAS</v>
          </cell>
          <cell r="E311">
            <v>27</v>
          </cell>
          <cell r="F311" t="str">
            <v>3°</v>
          </cell>
        </row>
        <row r="312">
          <cell r="A312">
            <v>4516</v>
          </cell>
          <cell r="B312" t="str">
            <v>FEYS Gunther</v>
          </cell>
          <cell r="C312" t="str">
            <v>KAS</v>
          </cell>
          <cell r="E312">
            <v>50</v>
          </cell>
          <cell r="F312" t="str">
            <v>exc</v>
          </cell>
        </row>
        <row r="313">
          <cell r="A313">
            <v>9964</v>
          </cell>
          <cell r="B313" t="str">
            <v>DE MEY Ad</v>
          </cell>
          <cell r="C313" t="str">
            <v>KAS</v>
          </cell>
          <cell r="E313">
            <v>22</v>
          </cell>
          <cell r="F313" t="str">
            <v>4°</v>
          </cell>
        </row>
        <row r="314">
          <cell r="A314">
            <v>9965</v>
          </cell>
          <cell r="B314" t="str">
            <v>SANMODESTO Nicolas</v>
          </cell>
          <cell r="C314" t="str">
            <v>KAS</v>
          </cell>
          <cell r="E314">
            <v>18</v>
          </cell>
          <cell r="F314" t="str">
            <v>5°</v>
          </cell>
        </row>
        <row r="315">
          <cell r="A315">
            <v>7112</v>
          </cell>
          <cell r="B315" t="str">
            <v>DE BRUIN Richard</v>
          </cell>
          <cell r="C315" t="str">
            <v>KAS</v>
          </cell>
          <cell r="F315" t="b">
            <v>0</v>
          </cell>
        </row>
        <row r="317">
          <cell r="A317">
            <v>4415</v>
          </cell>
          <cell r="B317" t="str">
            <v>VANPETEGHEM Alex</v>
          </cell>
          <cell r="C317" t="str">
            <v>K.ME</v>
          </cell>
          <cell r="E317">
            <v>42</v>
          </cell>
          <cell r="F317" t="str">
            <v>1°</v>
          </cell>
        </row>
        <row r="318">
          <cell r="A318">
            <v>4443</v>
          </cell>
          <cell r="B318" t="str">
            <v>VERBEKEN Albert</v>
          </cell>
          <cell r="C318" t="str">
            <v>K.ME</v>
          </cell>
          <cell r="E318">
            <v>34</v>
          </cell>
          <cell r="F318" t="str">
            <v>2°</v>
          </cell>
        </row>
        <row r="319">
          <cell r="A319">
            <v>4629</v>
          </cell>
          <cell r="B319" t="str">
            <v>VERSNOYEN François</v>
          </cell>
          <cell r="C319" t="str">
            <v>K.ME</v>
          </cell>
          <cell r="E319">
            <v>42</v>
          </cell>
          <cell r="F319" t="str">
            <v>1°</v>
          </cell>
        </row>
        <row r="320">
          <cell r="A320">
            <v>4643</v>
          </cell>
          <cell r="B320" t="str">
            <v>MESURE Freddy</v>
          </cell>
          <cell r="C320" t="str">
            <v>K.ME</v>
          </cell>
          <cell r="E320">
            <v>42</v>
          </cell>
          <cell r="F320" t="str">
            <v>1°</v>
          </cell>
        </row>
        <row r="321">
          <cell r="A321" t="str">
            <v>6417B</v>
          </cell>
          <cell r="B321" t="str">
            <v>BLOMME Jean-Thierry</v>
          </cell>
          <cell r="C321" t="str">
            <v>K.EBC</v>
          </cell>
          <cell r="E321">
            <v>50</v>
          </cell>
          <cell r="F321" t="str">
            <v>exc</v>
          </cell>
        </row>
        <row r="322">
          <cell r="A322">
            <v>6715</v>
          </cell>
          <cell r="B322" t="str">
            <v>BRUGGEMAN Roger</v>
          </cell>
          <cell r="C322" t="str">
            <v>K.ME</v>
          </cell>
          <cell r="F322" t="b">
            <v>0</v>
          </cell>
        </row>
        <row r="323">
          <cell r="A323">
            <v>8664</v>
          </cell>
          <cell r="B323" t="str">
            <v>OOSTERLINCK Luc</v>
          </cell>
          <cell r="C323" t="str">
            <v>K.ME</v>
          </cell>
          <cell r="E323">
            <v>22</v>
          </cell>
          <cell r="F323" t="str">
            <v>4°</v>
          </cell>
        </row>
        <row r="324">
          <cell r="A324">
            <v>8665</v>
          </cell>
          <cell r="B324" t="str">
            <v>VAN DELSEN Edgard</v>
          </cell>
          <cell r="C324" t="str">
            <v>K.ME</v>
          </cell>
          <cell r="E324">
            <v>22</v>
          </cell>
          <cell r="F324" t="str">
            <v>4°</v>
          </cell>
        </row>
        <row r="325">
          <cell r="A325">
            <v>8666</v>
          </cell>
          <cell r="B325" t="str">
            <v>BRACKE André</v>
          </cell>
          <cell r="C325" t="str">
            <v>K.ME</v>
          </cell>
          <cell r="E325">
            <v>22</v>
          </cell>
          <cell r="F325" t="str">
            <v>4°</v>
          </cell>
        </row>
        <row r="326">
          <cell r="A326">
            <v>8898</v>
          </cell>
          <cell r="B326" t="str">
            <v>RAES Freddy</v>
          </cell>
          <cell r="C326" t="str">
            <v>K.ME</v>
          </cell>
          <cell r="E326">
            <v>18</v>
          </cell>
          <cell r="F326" t="str">
            <v>5°</v>
          </cell>
        </row>
        <row r="327">
          <cell r="A327">
            <v>9263</v>
          </cell>
          <cell r="B327" t="str">
            <v>DE  VOS  GUIDO</v>
          </cell>
          <cell r="C327" t="str">
            <v>K.ME</v>
          </cell>
          <cell r="E327">
            <v>34</v>
          </cell>
          <cell r="F327" t="str">
            <v>2°</v>
          </cell>
        </row>
        <row r="328">
          <cell r="A328">
            <v>9527</v>
          </cell>
          <cell r="B328" t="str">
            <v>BORGILIOEN  MARCEL</v>
          </cell>
          <cell r="C328" t="str">
            <v>K.ME</v>
          </cell>
          <cell r="E328">
            <v>22</v>
          </cell>
          <cell r="F328" t="str">
            <v>4°</v>
          </cell>
        </row>
        <row r="329">
          <cell r="A329">
            <v>8663</v>
          </cell>
          <cell r="B329" t="str">
            <v>JANSSENS Roger</v>
          </cell>
          <cell r="C329" t="str">
            <v>K.ME</v>
          </cell>
          <cell r="E329">
            <v>27</v>
          </cell>
          <cell r="F329" t="str">
            <v>3°</v>
          </cell>
        </row>
        <row r="333">
          <cell r="A333">
            <v>8347</v>
          </cell>
          <cell r="B333" t="str">
            <v>BUYENS Pascal</v>
          </cell>
          <cell r="C333" t="str">
            <v>ROY</v>
          </cell>
          <cell r="E333">
            <v>27</v>
          </cell>
          <cell r="F333" t="str">
            <v>3°</v>
          </cell>
        </row>
        <row r="334">
          <cell r="A334">
            <v>8886</v>
          </cell>
          <cell r="B334" t="str">
            <v>DELTENRE Pascal</v>
          </cell>
          <cell r="C334" t="str">
            <v>ROY</v>
          </cell>
          <cell r="E334">
            <v>27</v>
          </cell>
          <cell r="F334" t="str">
            <v>3°</v>
          </cell>
        </row>
        <row r="335">
          <cell r="A335">
            <v>8887</v>
          </cell>
          <cell r="B335" t="str">
            <v>VANLANCKER Marc</v>
          </cell>
          <cell r="C335" t="str">
            <v>ROY</v>
          </cell>
          <cell r="E335">
            <v>42</v>
          </cell>
          <cell r="F335" t="str">
            <v>1°</v>
          </cell>
        </row>
        <row r="336">
          <cell r="A336">
            <v>9264</v>
          </cell>
          <cell r="B336" t="str">
            <v>REYCHLER Hedwig</v>
          </cell>
          <cell r="C336" t="str">
            <v>ROY</v>
          </cell>
          <cell r="E336">
            <v>22</v>
          </cell>
          <cell r="F336" t="str">
            <v>4°</v>
          </cell>
        </row>
        <row r="337">
          <cell r="A337">
            <v>9262</v>
          </cell>
          <cell r="B337" t="str">
            <v>CLAEYS Hubert</v>
          </cell>
          <cell r="C337" t="str">
            <v>ROY</v>
          </cell>
          <cell r="E337">
            <v>15</v>
          </cell>
          <cell r="F337" t="str">
            <v>6°</v>
          </cell>
        </row>
        <row r="338">
          <cell r="A338">
            <v>9523</v>
          </cell>
          <cell r="B338" t="str">
            <v>DE LANGHE François</v>
          </cell>
          <cell r="C338" t="str">
            <v>ROY</v>
          </cell>
          <cell r="E338">
            <v>22</v>
          </cell>
          <cell r="F338" t="str">
            <v>4°</v>
          </cell>
        </row>
        <row r="341">
          <cell r="F341" t="b">
            <v>0</v>
          </cell>
        </row>
        <row r="342">
          <cell r="A342">
            <v>8897</v>
          </cell>
          <cell r="B342" t="str">
            <v>BAELE Edmond</v>
          </cell>
          <cell r="C342" t="str">
            <v>KBCAW</v>
          </cell>
          <cell r="E342">
            <v>34</v>
          </cell>
          <cell r="F342" t="str">
            <v>2°</v>
          </cell>
        </row>
        <row r="343">
          <cell r="A343">
            <v>8349</v>
          </cell>
          <cell r="B343" t="str">
            <v>CLAERHOUT Bernard</v>
          </cell>
          <cell r="C343" t="str">
            <v>KBCAW</v>
          </cell>
          <cell r="E343">
            <v>15</v>
          </cell>
          <cell r="F343" t="str">
            <v>6°</v>
          </cell>
        </row>
        <row r="344">
          <cell r="A344">
            <v>8352</v>
          </cell>
          <cell r="B344" t="str">
            <v>COSYNS Marc</v>
          </cell>
          <cell r="C344" t="str">
            <v>KBCAW</v>
          </cell>
          <cell r="E344">
            <v>27</v>
          </cell>
          <cell r="F344" t="str">
            <v>3°</v>
          </cell>
        </row>
        <row r="345">
          <cell r="A345">
            <v>6706</v>
          </cell>
          <cell r="B345" t="str">
            <v>DE FAUW Guy</v>
          </cell>
          <cell r="C345" t="str">
            <v>KBCAW</v>
          </cell>
          <cell r="F345" t="b">
            <v>0</v>
          </cell>
        </row>
        <row r="346">
          <cell r="A346">
            <v>7475</v>
          </cell>
          <cell r="B346" t="str">
            <v>DE MOL Daniel</v>
          </cell>
          <cell r="C346" t="str">
            <v>KBCAW</v>
          </cell>
          <cell r="E346">
            <v>27</v>
          </cell>
          <cell r="F346" t="str">
            <v>3°</v>
          </cell>
        </row>
        <row r="347">
          <cell r="A347">
            <v>6427</v>
          </cell>
          <cell r="B347" t="str">
            <v>GORLEER Omer</v>
          </cell>
          <cell r="C347" t="str">
            <v>KBCAW</v>
          </cell>
          <cell r="E347">
            <v>27</v>
          </cell>
          <cell r="F347" t="str">
            <v>3°</v>
          </cell>
        </row>
        <row r="348">
          <cell r="A348">
            <v>7477</v>
          </cell>
          <cell r="B348" t="str">
            <v>VAN DE CASTEELE Henri</v>
          </cell>
          <cell r="C348" t="str">
            <v>KBCAW</v>
          </cell>
          <cell r="E348">
            <v>22</v>
          </cell>
          <cell r="F348" t="str">
            <v>4°</v>
          </cell>
        </row>
        <row r="349">
          <cell r="A349">
            <v>7698</v>
          </cell>
          <cell r="B349" t="str">
            <v>VAN FLETEREN Piet</v>
          </cell>
          <cell r="C349" t="str">
            <v>KBCAW</v>
          </cell>
          <cell r="E349">
            <v>22</v>
          </cell>
          <cell r="F349" t="str">
            <v>4°</v>
          </cell>
        </row>
        <row r="350">
          <cell r="A350">
            <v>9432</v>
          </cell>
          <cell r="B350" t="str">
            <v>VANAELST Paul</v>
          </cell>
          <cell r="C350" t="str">
            <v>KBCAW</v>
          </cell>
          <cell r="E350">
            <v>22</v>
          </cell>
          <cell r="F350" t="str">
            <v>4°</v>
          </cell>
        </row>
        <row r="351">
          <cell r="A351">
            <v>9522</v>
          </cell>
          <cell r="B351" t="str">
            <v>LEEMAN Rudy</v>
          </cell>
          <cell r="C351" t="str">
            <v>KBCAW</v>
          </cell>
          <cell r="E351">
            <v>15</v>
          </cell>
          <cell r="F351" t="str">
            <v>6°</v>
          </cell>
        </row>
        <row r="352">
          <cell r="A352">
            <v>4613</v>
          </cell>
          <cell r="B352" t="str">
            <v>VANDAELE Pierre</v>
          </cell>
          <cell r="C352" t="str">
            <v>KBCAW</v>
          </cell>
          <cell r="F352" t="b">
            <v>0</v>
          </cell>
        </row>
        <row r="353">
          <cell r="A353">
            <v>9962</v>
          </cell>
          <cell r="B353" t="str">
            <v>DE BRAEKELEIR Gilbert</v>
          </cell>
          <cell r="C353" t="str">
            <v>KBCAW</v>
          </cell>
        </row>
        <row r="354">
          <cell r="A354">
            <v>6713</v>
          </cell>
          <cell r="B354" t="str">
            <v>VAN ACKER Johan</v>
          </cell>
          <cell r="C354" t="str">
            <v>KBCAW</v>
          </cell>
          <cell r="E354">
            <v>34</v>
          </cell>
          <cell r="F354" t="str">
            <v>2°</v>
          </cell>
        </row>
        <row r="355">
          <cell r="A355">
            <v>7476</v>
          </cell>
          <cell r="B355" t="str">
            <v>DE COOMAN Marcel</v>
          </cell>
          <cell r="C355" t="str">
            <v>KBCAW</v>
          </cell>
          <cell r="E355">
            <v>22</v>
          </cell>
          <cell r="F355" t="str">
            <v>4°</v>
          </cell>
        </row>
        <row r="356">
          <cell r="A356">
            <v>8165</v>
          </cell>
          <cell r="B356" t="str">
            <v>DE RUDDER  Willy</v>
          </cell>
          <cell r="C356" t="str">
            <v>KBCAW</v>
          </cell>
          <cell r="E356">
            <v>27</v>
          </cell>
          <cell r="F356" t="str">
            <v>3°</v>
          </cell>
        </row>
        <row r="357">
          <cell r="A357">
            <v>9066</v>
          </cell>
          <cell r="B357" t="str">
            <v>WILLEMS  Raymond</v>
          </cell>
          <cell r="C357" t="str">
            <v>KBCAW</v>
          </cell>
          <cell r="E357">
            <v>34</v>
          </cell>
          <cell r="F357" t="str">
            <v>2°</v>
          </cell>
        </row>
        <row r="358">
          <cell r="A358">
            <v>9426</v>
          </cell>
          <cell r="B358" t="str">
            <v>DE WISPELAERE  Walter</v>
          </cell>
          <cell r="C358" t="str">
            <v>KBCAW</v>
          </cell>
          <cell r="E358">
            <v>18</v>
          </cell>
          <cell r="F358" t="str">
            <v>5°</v>
          </cell>
        </row>
        <row r="359">
          <cell r="A359">
            <v>4036</v>
          </cell>
          <cell r="B359" t="str">
            <v>STRYPENS Lucien</v>
          </cell>
          <cell r="C359" t="str">
            <v>KBCAW</v>
          </cell>
          <cell r="E359">
            <v>27</v>
          </cell>
          <cell r="F359" t="str">
            <v>3°</v>
          </cell>
        </row>
        <row r="363">
          <cell r="A363">
            <v>1022</v>
          </cell>
          <cell r="B363" t="str">
            <v>MENHEER Leslie</v>
          </cell>
          <cell r="C363" t="str">
            <v>K.EBC</v>
          </cell>
          <cell r="F363" t="b">
            <v>0</v>
          </cell>
        </row>
        <row r="364">
          <cell r="A364">
            <v>4473</v>
          </cell>
          <cell r="B364" t="str">
            <v>DE BAETS Ronny</v>
          </cell>
          <cell r="C364" t="str">
            <v>K.EBC</v>
          </cell>
          <cell r="E364">
            <v>42</v>
          </cell>
          <cell r="F364" t="str">
            <v>1°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F365" t="b">
            <v>0</v>
          </cell>
        </row>
        <row r="366">
          <cell r="A366">
            <v>4538</v>
          </cell>
          <cell r="B366" t="str">
            <v>DE LOMBAERT Albert</v>
          </cell>
          <cell r="C366" t="str">
            <v>K.EBC</v>
          </cell>
          <cell r="F366" t="b">
            <v>0</v>
          </cell>
        </row>
        <row r="367">
          <cell r="A367">
            <v>4539</v>
          </cell>
          <cell r="B367" t="str">
            <v>DE MIL Christiaan</v>
          </cell>
          <cell r="C367" t="str">
            <v>K.EBC</v>
          </cell>
          <cell r="F367" t="b">
            <v>0</v>
          </cell>
        </row>
        <row r="368">
          <cell r="A368">
            <v>4544</v>
          </cell>
          <cell r="B368" t="str">
            <v>GEVAERT Michel</v>
          </cell>
          <cell r="C368" t="str">
            <v>K.EBC</v>
          </cell>
          <cell r="E368">
            <v>27</v>
          </cell>
          <cell r="F368" t="str">
            <v>3°</v>
          </cell>
        </row>
        <row r="369">
          <cell r="A369">
            <v>4545</v>
          </cell>
          <cell r="B369" t="str">
            <v>GOETHALS Armand</v>
          </cell>
          <cell r="C369" t="str">
            <v>K.EBC</v>
          </cell>
          <cell r="E369">
            <v>42</v>
          </cell>
          <cell r="F369" t="str">
            <v>1°</v>
          </cell>
        </row>
        <row r="370">
          <cell r="A370">
            <v>4558</v>
          </cell>
          <cell r="B370" t="str">
            <v>SIMOENS Wilfried</v>
          </cell>
          <cell r="C370" t="str">
            <v>K.EBC</v>
          </cell>
          <cell r="F370" t="b">
            <v>0</v>
          </cell>
        </row>
        <row r="371">
          <cell r="A371">
            <v>4559</v>
          </cell>
          <cell r="B371" t="str">
            <v>STANDAERT Arthur</v>
          </cell>
          <cell r="C371" t="str">
            <v>K.EBC</v>
          </cell>
          <cell r="E371">
            <v>27</v>
          </cell>
          <cell r="F371" t="str">
            <v>3°</v>
          </cell>
        </row>
        <row r="372">
          <cell r="A372">
            <v>4560</v>
          </cell>
          <cell r="B372" t="str">
            <v>STANDAERT Peter</v>
          </cell>
          <cell r="C372" t="str">
            <v>K.EBC</v>
          </cell>
          <cell r="E372">
            <v>42</v>
          </cell>
          <cell r="F372" t="str">
            <v>1°</v>
          </cell>
        </row>
        <row r="373">
          <cell r="A373">
            <v>4561</v>
          </cell>
          <cell r="B373" t="str">
            <v>VAN DAMME Etienne</v>
          </cell>
          <cell r="C373" t="str">
            <v>K.EBC</v>
          </cell>
          <cell r="F373" t="b">
            <v>0</v>
          </cell>
        </row>
        <row r="374">
          <cell r="A374">
            <v>4567</v>
          </cell>
          <cell r="B374" t="str">
            <v>VLERICK Raf</v>
          </cell>
          <cell r="C374" t="str">
            <v>K.EBC</v>
          </cell>
          <cell r="E374">
            <v>42</v>
          </cell>
          <cell r="F374" t="str">
            <v>1°</v>
          </cell>
        </row>
        <row r="375">
          <cell r="A375">
            <v>5212</v>
          </cell>
          <cell r="B375" t="str">
            <v>STEVENS Martin</v>
          </cell>
          <cell r="C375" t="str">
            <v>K.EBC</v>
          </cell>
          <cell r="E375">
            <v>34</v>
          </cell>
          <cell r="F375" t="str">
            <v>2°</v>
          </cell>
        </row>
        <row r="376">
          <cell r="A376">
            <v>5769</v>
          </cell>
          <cell r="B376" t="str">
            <v>HAERENS Raf</v>
          </cell>
          <cell r="C376" t="str">
            <v>K.EBC</v>
          </cell>
          <cell r="F376" t="b">
            <v>0</v>
          </cell>
        </row>
        <row r="377">
          <cell r="A377">
            <v>9067</v>
          </cell>
          <cell r="B377" t="str">
            <v>DE LETTER Sandra</v>
          </cell>
          <cell r="C377" t="str">
            <v>K.EBC</v>
          </cell>
          <cell r="E377">
            <v>34</v>
          </cell>
          <cell r="F377" t="str">
            <v>2°</v>
          </cell>
        </row>
        <row r="378">
          <cell r="A378">
            <v>6096</v>
          </cell>
          <cell r="B378" t="str">
            <v>VAN REETH Rudy</v>
          </cell>
          <cell r="C378" t="str">
            <v>K.EBC</v>
          </cell>
          <cell r="E378">
            <v>34</v>
          </cell>
          <cell r="F378" t="str">
            <v>2°</v>
          </cell>
        </row>
        <row r="379">
          <cell r="A379">
            <v>6097</v>
          </cell>
          <cell r="B379" t="str">
            <v>VAN DE VOORDE Johan</v>
          </cell>
          <cell r="C379" t="str">
            <v>K.EBC</v>
          </cell>
          <cell r="E379">
            <v>50</v>
          </cell>
          <cell r="F379" t="str">
            <v>exc</v>
          </cell>
        </row>
        <row r="380">
          <cell r="A380">
            <v>6709</v>
          </cell>
          <cell r="B380" t="str">
            <v>WELVAERT Yves</v>
          </cell>
          <cell r="C380" t="str">
            <v>K.EBC</v>
          </cell>
          <cell r="E380">
            <v>42</v>
          </cell>
          <cell r="F380" t="str">
            <v>1°</v>
          </cell>
        </row>
        <row r="381">
          <cell r="A381">
            <v>7478</v>
          </cell>
          <cell r="B381" t="str">
            <v>BAUMGARTE Cees</v>
          </cell>
          <cell r="C381" t="str">
            <v>K.EBC</v>
          </cell>
          <cell r="F381" t="b">
            <v>0</v>
          </cell>
        </row>
        <row r="382">
          <cell r="A382">
            <v>8659</v>
          </cell>
          <cell r="B382" t="str">
            <v>LAMPAERT Eddy</v>
          </cell>
          <cell r="C382" t="str">
            <v>K.EBC</v>
          </cell>
          <cell r="F382" t="b">
            <v>0</v>
          </cell>
        </row>
        <row r="383">
          <cell r="A383">
            <v>9057</v>
          </cell>
          <cell r="B383" t="str">
            <v>BONTE William</v>
          </cell>
          <cell r="C383" t="str">
            <v>K.EBC</v>
          </cell>
          <cell r="E383">
            <v>27</v>
          </cell>
          <cell r="F383" t="str">
            <v>3°</v>
          </cell>
        </row>
        <row r="384">
          <cell r="A384">
            <v>4609</v>
          </cell>
          <cell r="B384" t="str">
            <v>VAN ACKER Jan</v>
          </cell>
          <cell r="C384" t="str">
            <v>K.EBC</v>
          </cell>
          <cell r="E384">
            <v>34</v>
          </cell>
          <cell r="F384" t="str">
            <v>2°</v>
          </cell>
        </row>
        <row r="385">
          <cell r="A385">
            <v>7036</v>
          </cell>
          <cell r="B385" t="str">
            <v>MISMAN Eddy</v>
          </cell>
          <cell r="C385" t="str">
            <v>K.EBC</v>
          </cell>
          <cell r="F385" t="b">
            <v>0</v>
          </cell>
        </row>
        <row r="386">
          <cell r="A386">
            <v>7474</v>
          </cell>
          <cell r="B386" t="str">
            <v>GEIRNAERT Marc</v>
          </cell>
          <cell r="C386" t="str">
            <v>K.EBC</v>
          </cell>
          <cell r="E386">
            <v>27</v>
          </cell>
          <cell r="F386" t="str">
            <v>3°</v>
          </cell>
        </row>
        <row r="387">
          <cell r="A387">
            <v>7312</v>
          </cell>
          <cell r="B387" t="str">
            <v>Van Acker Johan</v>
          </cell>
          <cell r="C387" t="str">
            <v>K.EBC</v>
          </cell>
          <cell r="E387">
            <v>34</v>
          </cell>
          <cell r="F387" t="str">
            <v>2°</v>
          </cell>
        </row>
        <row r="388">
          <cell r="A388">
            <v>6094</v>
          </cell>
          <cell r="B388" t="str">
            <v>Van Acker Steven</v>
          </cell>
          <cell r="C388" t="str">
            <v>K.EBC</v>
          </cell>
          <cell r="F388" t="b">
            <v>0</v>
          </cell>
        </row>
        <row r="389">
          <cell r="A389">
            <v>5015</v>
          </cell>
          <cell r="B389" t="str">
            <v>Himschoot Daniel</v>
          </cell>
          <cell r="C389" t="str">
            <v>K.EBC</v>
          </cell>
          <cell r="F389" t="b">
            <v>0</v>
          </cell>
        </row>
        <row r="390">
          <cell r="A390">
            <v>1046</v>
          </cell>
          <cell r="B390" t="str">
            <v xml:space="preserve">BRUGGEMAN Franky </v>
          </cell>
          <cell r="C390" t="str">
            <v>K.EBC</v>
          </cell>
          <cell r="E390">
            <v>22</v>
          </cell>
          <cell r="F390" t="str">
            <v>4°</v>
          </cell>
        </row>
        <row r="391">
          <cell r="A391">
            <v>6690</v>
          </cell>
          <cell r="B391" t="str">
            <v>BAUWENS Etienne</v>
          </cell>
          <cell r="C391" t="str">
            <v>K.EBC</v>
          </cell>
          <cell r="F391" t="b">
            <v>0</v>
          </cell>
        </row>
        <row r="392">
          <cell r="A392">
            <v>4395</v>
          </cell>
          <cell r="B392" t="str">
            <v>BAUWENS Etienne</v>
          </cell>
          <cell r="C392" t="str">
            <v>K.EBC</v>
          </cell>
          <cell r="E392">
            <v>27</v>
          </cell>
          <cell r="F392" t="str">
            <v>3°</v>
          </cell>
        </row>
        <row r="393">
          <cell r="A393">
            <v>8656</v>
          </cell>
          <cell r="B393" t="str">
            <v>MELKEBEKE Julien</v>
          </cell>
          <cell r="C393" t="str">
            <v>K.EBC</v>
          </cell>
          <cell r="E393">
            <v>18</v>
          </cell>
          <cell r="F393" t="str">
            <v>5°</v>
          </cell>
        </row>
        <row r="394">
          <cell r="A394">
            <v>4446</v>
          </cell>
          <cell r="B394" t="str">
            <v>Fourneau Alain</v>
          </cell>
          <cell r="C394" t="str">
            <v>K.EBC</v>
          </cell>
          <cell r="E394">
            <v>42</v>
          </cell>
          <cell r="F394" t="str">
            <v>1°</v>
          </cell>
        </row>
        <row r="395">
          <cell r="A395">
            <v>4490</v>
          </cell>
          <cell r="B395" t="str">
            <v>VAN LANCKER Pierre</v>
          </cell>
          <cell r="C395" t="str">
            <v>K.EBC</v>
          </cell>
          <cell r="E395">
            <v>34</v>
          </cell>
          <cell r="F395" t="str">
            <v>2°</v>
          </cell>
        </row>
        <row r="396">
          <cell r="A396">
            <v>9524</v>
          </cell>
          <cell r="B396" t="str">
            <v>CLAERHOUT Robin</v>
          </cell>
          <cell r="C396" t="str">
            <v>K.EBC</v>
          </cell>
        </row>
        <row r="397">
          <cell r="A397">
            <v>7479</v>
          </cell>
          <cell r="B397" t="str">
            <v>HONGENAERT Erwin</v>
          </cell>
          <cell r="C397" t="str">
            <v>K.EBC</v>
          </cell>
          <cell r="E397">
            <v>34</v>
          </cell>
          <cell r="F397" t="str">
            <v>2°</v>
          </cell>
        </row>
        <row r="398">
          <cell r="A398">
            <v>9525</v>
          </cell>
          <cell r="B398" t="str">
            <v>DE JONGE Cor</v>
          </cell>
          <cell r="C398" t="str">
            <v>K.EBC</v>
          </cell>
        </row>
        <row r="399">
          <cell r="A399">
            <v>9267</v>
          </cell>
          <cell r="B399" t="str">
            <v>JANSSEN Willem</v>
          </cell>
          <cell r="C399" t="str">
            <v>K.EBC</v>
          </cell>
        </row>
        <row r="400">
          <cell r="A400">
            <v>6090</v>
          </cell>
          <cell r="B400" t="str">
            <v>BERGMANS Dion</v>
          </cell>
          <cell r="C400" t="str">
            <v>K.EBC</v>
          </cell>
        </row>
        <row r="401">
          <cell r="A401">
            <v>1071</v>
          </cell>
          <cell r="B401" t="str">
            <v>BILLET Jelle</v>
          </cell>
          <cell r="C401" t="str">
            <v>K.EBC</v>
          </cell>
          <cell r="F401" t="b">
            <v>0</v>
          </cell>
        </row>
        <row r="402">
          <cell r="A402" t="str">
            <v>6417B</v>
          </cell>
          <cell r="B402" t="str">
            <v>BLOMME Jean-Thierry</v>
          </cell>
          <cell r="C402" t="str">
            <v>K.EBC</v>
          </cell>
          <cell r="E402">
            <v>50</v>
          </cell>
          <cell r="F402" t="str">
            <v>exc</v>
          </cell>
        </row>
        <row r="403">
          <cell r="A403">
            <v>9807</v>
          </cell>
          <cell r="B403" t="str">
            <v>DE BRUYCKER PJER</v>
          </cell>
          <cell r="C403" t="str">
            <v>K.EBC</v>
          </cell>
          <cell r="E403">
            <v>18</v>
          </cell>
          <cell r="F403" t="str">
            <v>5°</v>
          </cell>
        </row>
        <row r="404">
          <cell r="A404">
            <v>9424</v>
          </cell>
          <cell r="B404" t="str">
            <v>VAN DEN  EEDE  Marc</v>
          </cell>
          <cell r="C404" t="str">
            <v>K.EBC</v>
          </cell>
          <cell r="E404">
            <v>27</v>
          </cell>
          <cell r="F404" t="str">
            <v>3°</v>
          </cell>
        </row>
        <row r="405">
          <cell r="A405">
            <v>4491</v>
          </cell>
          <cell r="B405" t="str">
            <v>VAN SCHUYLENBERGH Jean-Paul</v>
          </cell>
          <cell r="C405" t="str">
            <v>K.EBC</v>
          </cell>
          <cell r="E405">
            <v>34</v>
          </cell>
          <cell r="F405" t="str">
            <v>2°</v>
          </cell>
        </row>
        <row r="407">
          <cell r="A407">
            <v>4392</v>
          </cell>
          <cell r="B407" t="str">
            <v>BOELAERT Eddie</v>
          </cell>
          <cell r="C407" t="str">
            <v>UN</v>
          </cell>
          <cell r="E407">
            <v>34</v>
          </cell>
          <cell r="F407" t="str">
            <v>2°</v>
          </cell>
        </row>
        <row r="408">
          <cell r="A408">
            <v>4399</v>
          </cell>
          <cell r="B408" t="str">
            <v>DIERKENS Antoine</v>
          </cell>
          <cell r="C408" t="str">
            <v>UN</v>
          </cell>
          <cell r="E408">
            <v>34</v>
          </cell>
          <cell r="F408" t="str">
            <v>2°</v>
          </cell>
        </row>
        <row r="409">
          <cell r="A409">
            <v>4400</v>
          </cell>
          <cell r="B409" t="str">
            <v>LAMBOTTE Rik</v>
          </cell>
          <cell r="C409" t="str">
            <v>UN</v>
          </cell>
          <cell r="E409">
            <v>27</v>
          </cell>
          <cell r="F409" t="str">
            <v>3°</v>
          </cell>
        </row>
        <row r="410">
          <cell r="A410">
            <v>4511</v>
          </cell>
          <cell r="B410" t="str">
            <v>DE PAUW Lucien</v>
          </cell>
          <cell r="C410" t="str">
            <v>UN</v>
          </cell>
          <cell r="E410">
            <v>27</v>
          </cell>
          <cell r="F410" t="str">
            <v>3°</v>
          </cell>
        </row>
        <row r="411">
          <cell r="A411">
            <v>4514</v>
          </cell>
          <cell r="B411" t="str">
            <v>DUYTSCHAEVER Roger</v>
          </cell>
          <cell r="C411" t="str">
            <v>UN</v>
          </cell>
          <cell r="E411">
            <v>18</v>
          </cell>
          <cell r="F411" t="str">
            <v>5°</v>
          </cell>
        </row>
        <row r="412">
          <cell r="A412">
            <v>4519</v>
          </cell>
          <cell r="B412" t="str">
            <v>MALFAIT Michel</v>
          </cell>
          <cell r="C412" t="str">
            <v>UN</v>
          </cell>
          <cell r="E412">
            <v>50</v>
          </cell>
          <cell r="F412" t="str">
            <v>exc</v>
          </cell>
        </row>
        <row r="413">
          <cell r="A413">
            <v>4574</v>
          </cell>
          <cell r="B413" t="str">
            <v>HOFMAN Raf</v>
          </cell>
          <cell r="C413" t="str">
            <v>UN</v>
          </cell>
          <cell r="E413">
            <v>42</v>
          </cell>
          <cell r="F413" t="str">
            <v>1°</v>
          </cell>
        </row>
        <row r="414">
          <cell r="A414">
            <v>4582</v>
          </cell>
          <cell r="B414" t="str">
            <v>VAN LIERDE Etienne</v>
          </cell>
          <cell r="C414" t="str">
            <v>UN</v>
          </cell>
          <cell r="E414">
            <v>42</v>
          </cell>
          <cell r="F414" t="str">
            <v>1°</v>
          </cell>
        </row>
        <row r="415">
          <cell r="A415">
            <v>4583</v>
          </cell>
          <cell r="B415" t="str">
            <v>VAN SPEYBROECK Pierre</v>
          </cell>
          <cell r="C415" t="str">
            <v>UN</v>
          </cell>
          <cell r="E415">
            <v>34</v>
          </cell>
          <cell r="F415" t="str">
            <v>2°</v>
          </cell>
        </row>
        <row r="416">
          <cell r="A416">
            <v>4965</v>
          </cell>
          <cell r="B416" t="str">
            <v>ROSSEL Bart</v>
          </cell>
          <cell r="C416" t="str">
            <v>UN</v>
          </cell>
          <cell r="E416">
            <v>50</v>
          </cell>
          <cell r="F416" t="str">
            <v>exc</v>
          </cell>
        </row>
        <row r="417">
          <cell r="A417">
            <v>4966</v>
          </cell>
          <cell r="B417" t="str">
            <v>ROSSEL Francis</v>
          </cell>
          <cell r="C417" t="str">
            <v>UN</v>
          </cell>
          <cell r="E417">
            <v>27</v>
          </cell>
          <cell r="F417" t="str">
            <v>3°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  <cell r="F418" t="b">
            <v>0</v>
          </cell>
        </row>
        <row r="419">
          <cell r="A419">
            <v>7303</v>
          </cell>
          <cell r="B419" t="str">
            <v>FRANCK Franky</v>
          </cell>
          <cell r="C419" t="str">
            <v>UN</v>
          </cell>
          <cell r="E419">
            <v>34</v>
          </cell>
          <cell r="F419" t="str">
            <v>2°</v>
          </cell>
        </row>
        <row r="420">
          <cell r="A420">
            <v>7471</v>
          </cell>
          <cell r="B420" t="str">
            <v>WIELEMANS Gustaaf</v>
          </cell>
          <cell r="C420" t="str">
            <v>UN</v>
          </cell>
          <cell r="E420">
            <v>27</v>
          </cell>
          <cell r="F420" t="str">
            <v>3°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  <cell r="E421">
            <v>42</v>
          </cell>
          <cell r="F421" t="str">
            <v>1°</v>
          </cell>
        </row>
        <row r="422">
          <cell r="A422">
            <v>4531</v>
          </cell>
          <cell r="B422" t="str">
            <v>WULFRANCK Luc</v>
          </cell>
          <cell r="C422" t="str">
            <v>UN</v>
          </cell>
          <cell r="E422">
            <v>50</v>
          </cell>
          <cell r="F422" t="str">
            <v>exc</v>
          </cell>
        </row>
        <row r="423">
          <cell r="A423">
            <v>8168</v>
          </cell>
          <cell r="B423" t="str">
            <v>VERWEE Julien</v>
          </cell>
          <cell r="C423" t="str">
            <v>UN</v>
          </cell>
          <cell r="E423">
            <v>27</v>
          </cell>
          <cell r="F423" t="str">
            <v>3°</v>
          </cell>
        </row>
        <row r="424">
          <cell r="A424">
            <v>8660</v>
          </cell>
          <cell r="B424" t="str">
            <v>TEMMERMAN Eduard</v>
          </cell>
          <cell r="C424" t="str">
            <v>UN</v>
          </cell>
          <cell r="E424">
            <v>18</v>
          </cell>
          <cell r="F424" t="str">
            <v>5°</v>
          </cell>
        </row>
        <row r="425">
          <cell r="A425">
            <v>9069</v>
          </cell>
          <cell r="B425" t="str">
            <v>SOMMEL Noël</v>
          </cell>
          <cell r="C425" t="str">
            <v>UN</v>
          </cell>
          <cell r="E425">
            <v>18</v>
          </cell>
          <cell r="F425" t="str">
            <v>5°</v>
          </cell>
        </row>
        <row r="426">
          <cell r="A426">
            <v>9269</v>
          </cell>
          <cell r="B426" t="str">
            <v>GEIRNAERT Emile</v>
          </cell>
          <cell r="C426" t="str">
            <v>UN</v>
          </cell>
          <cell r="E426">
            <v>34</v>
          </cell>
          <cell r="F426" t="str">
            <v>2°</v>
          </cell>
        </row>
        <row r="427">
          <cell r="A427">
            <v>4520</v>
          </cell>
          <cell r="B427" t="str">
            <v>MARTENS Johan</v>
          </cell>
          <cell r="C427" t="str">
            <v>UN</v>
          </cell>
          <cell r="E427">
            <v>34</v>
          </cell>
          <cell r="F427" t="str">
            <v>2°</v>
          </cell>
        </row>
        <row r="428">
          <cell r="A428">
            <v>4581</v>
          </cell>
          <cell r="B428" t="str">
            <v>VAN HOOYDONK Guy</v>
          </cell>
          <cell r="C428" t="str">
            <v>UN</v>
          </cell>
          <cell r="E428">
            <v>27</v>
          </cell>
          <cell r="F428" t="str">
            <v>3°</v>
          </cell>
        </row>
        <row r="429">
          <cell r="A429">
            <v>4435</v>
          </cell>
          <cell r="B429" t="str">
            <v>HERREMAN Roger</v>
          </cell>
          <cell r="C429" t="str">
            <v>UN</v>
          </cell>
          <cell r="E429">
            <v>27</v>
          </cell>
          <cell r="F429" t="str">
            <v>3°</v>
          </cell>
        </row>
        <row r="430">
          <cell r="A430">
            <v>4552</v>
          </cell>
          <cell r="B430" t="str">
            <v>LEMAN Willy</v>
          </cell>
          <cell r="C430" t="str">
            <v>UN</v>
          </cell>
          <cell r="F430" t="b">
            <v>0</v>
          </cell>
        </row>
        <row r="431">
          <cell r="A431">
            <v>4551</v>
          </cell>
          <cell r="B431" t="str">
            <v>LEMAN Gwen</v>
          </cell>
          <cell r="C431" t="str">
            <v>UN</v>
          </cell>
          <cell r="E431">
            <v>42</v>
          </cell>
          <cell r="F431" t="str">
            <v>1°</v>
          </cell>
        </row>
        <row r="432">
          <cell r="A432">
            <v>8891</v>
          </cell>
          <cell r="B432" t="str">
            <v>PLATTEAU Tiani</v>
          </cell>
          <cell r="C432" t="str">
            <v>UN</v>
          </cell>
          <cell r="E432">
            <v>27</v>
          </cell>
          <cell r="F432" t="str">
            <v>3°</v>
          </cell>
        </row>
        <row r="433">
          <cell r="A433">
            <v>9293</v>
          </cell>
          <cell r="B433" t="str">
            <v>VAN HIJFTE Frans</v>
          </cell>
          <cell r="C433" t="str">
            <v>UN</v>
          </cell>
          <cell r="E433">
            <v>22</v>
          </cell>
          <cell r="F433" t="str">
            <v>4°</v>
          </cell>
        </row>
        <row r="434">
          <cell r="A434">
            <v>4732</v>
          </cell>
          <cell r="B434" t="str">
            <v>NACHTERGAELE Geert</v>
          </cell>
          <cell r="C434" t="str">
            <v>UN</v>
          </cell>
          <cell r="E434">
            <v>50</v>
          </cell>
          <cell r="F434" t="str">
            <v>exc</v>
          </cell>
        </row>
        <row r="435">
          <cell r="A435">
            <v>4634</v>
          </cell>
          <cell r="B435" t="str">
            <v>DEVLIEGER David</v>
          </cell>
          <cell r="C435" t="str">
            <v>UN</v>
          </cell>
          <cell r="F435" t="b">
            <v>0</v>
          </cell>
        </row>
        <row r="436">
          <cell r="A436">
            <v>4518</v>
          </cell>
          <cell r="B436" t="str">
            <v>LEURIDON Jean-Pierre</v>
          </cell>
          <cell r="C436" t="str">
            <v>UN</v>
          </cell>
          <cell r="E436">
            <v>34</v>
          </cell>
          <cell r="F436" t="str">
            <v>2°</v>
          </cell>
        </row>
        <row r="437">
          <cell r="A437">
            <v>4456</v>
          </cell>
          <cell r="B437" t="str">
            <v>DUPONT Jean-Claude</v>
          </cell>
          <cell r="C437" t="str">
            <v>UN</v>
          </cell>
          <cell r="E437">
            <v>34</v>
          </cell>
          <cell r="F437" t="str">
            <v>2°</v>
          </cell>
        </row>
        <row r="438">
          <cell r="A438">
            <v>4407</v>
          </cell>
          <cell r="B438" t="str">
            <v>STEELS Dieter</v>
          </cell>
          <cell r="C438" t="str">
            <v>UN</v>
          </cell>
          <cell r="E438">
            <v>50</v>
          </cell>
          <cell r="F438" t="str">
            <v>exc</v>
          </cell>
        </row>
        <row r="439">
          <cell r="A439">
            <v>8064</v>
          </cell>
          <cell r="B439" t="str">
            <v>CNOCKAERT Arnold</v>
          </cell>
          <cell r="C439" t="str">
            <v>UN</v>
          </cell>
          <cell r="E439">
            <v>34</v>
          </cell>
          <cell r="F439" t="str">
            <v>2°</v>
          </cell>
        </row>
        <row r="440">
          <cell r="A440">
            <v>8888</v>
          </cell>
          <cell r="B440" t="str">
            <v>DE MEYER Erik</v>
          </cell>
          <cell r="C440" t="str">
            <v>UN</v>
          </cell>
          <cell r="E440">
            <v>42</v>
          </cell>
          <cell r="F440" t="str">
            <v>1°</v>
          </cell>
        </row>
        <row r="441">
          <cell r="A441">
            <v>4530</v>
          </cell>
          <cell r="B441" t="str">
            <v>VERSPEELT Filip</v>
          </cell>
          <cell r="C441" t="str">
            <v>UN</v>
          </cell>
          <cell r="F441" t="b">
            <v>0</v>
          </cell>
        </row>
        <row r="442">
          <cell r="A442">
            <v>4513</v>
          </cell>
          <cell r="B442" t="str">
            <v>DUYTSCHAEVER Peter</v>
          </cell>
          <cell r="C442" t="str">
            <v>UN</v>
          </cell>
          <cell r="F442" t="b">
            <v>0</v>
          </cell>
        </row>
        <row r="443">
          <cell r="A443">
            <v>8125</v>
          </cell>
          <cell r="B443" t="str">
            <v>LANDRIEU Jan</v>
          </cell>
          <cell r="C443" t="str">
            <v>UN</v>
          </cell>
          <cell r="E443">
            <v>27</v>
          </cell>
          <cell r="F443" t="str">
            <v>3°</v>
          </cell>
        </row>
        <row r="444">
          <cell r="A444">
            <v>6433</v>
          </cell>
          <cell r="B444" t="str">
            <v>DE BACKER Luc</v>
          </cell>
          <cell r="C444" t="str">
            <v>UN</v>
          </cell>
          <cell r="E444">
            <v>18</v>
          </cell>
          <cell r="F444" t="str">
            <v>5°</v>
          </cell>
        </row>
        <row r="446">
          <cell r="A446">
            <v>4617</v>
          </cell>
          <cell r="B446" t="str">
            <v>JANSSENS Marcel</v>
          </cell>
          <cell r="C446" t="str">
            <v>KOTM</v>
          </cell>
          <cell r="E446">
            <v>27</v>
          </cell>
          <cell r="F446" t="str">
            <v>3°</v>
          </cell>
        </row>
        <row r="447">
          <cell r="A447">
            <v>9129</v>
          </cell>
          <cell r="B447" t="str">
            <v>DE GRAAF Jackie</v>
          </cell>
          <cell r="C447" t="str">
            <v>KOTM</v>
          </cell>
          <cell r="E447">
            <v>27</v>
          </cell>
          <cell r="F447" t="str">
            <v>3°</v>
          </cell>
        </row>
        <row r="448">
          <cell r="A448">
            <v>9054</v>
          </cell>
          <cell r="B448" t="str">
            <v>HOFMAN Hugo</v>
          </cell>
          <cell r="C448" t="str">
            <v>KOTM</v>
          </cell>
          <cell r="E448">
            <v>27</v>
          </cell>
          <cell r="F448" t="str">
            <v>3°</v>
          </cell>
        </row>
        <row r="449">
          <cell r="A449">
            <v>9238</v>
          </cell>
          <cell r="B449" t="str">
            <v>SIMONS Rudi</v>
          </cell>
          <cell r="C449" t="str">
            <v>KOTM</v>
          </cell>
          <cell r="E449">
            <v>27</v>
          </cell>
          <cell r="F449" t="str">
            <v>3°</v>
          </cell>
        </row>
        <row r="450">
          <cell r="A450">
            <v>9777</v>
          </cell>
          <cell r="B450" t="str">
            <v>VAN ACKER Luc</v>
          </cell>
          <cell r="C450" t="str">
            <v>KOTM</v>
          </cell>
          <cell r="F450" t="b">
            <v>0</v>
          </cell>
        </row>
        <row r="451">
          <cell r="A451">
            <v>9780</v>
          </cell>
          <cell r="B451" t="str">
            <v>DROSSAERT Maurice</v>
          </cell>
          <cell r="C451" t="str">
            <v>KOTM</v>
          </cell>
        </row>
        <row r="454">
          <cell r="A454">
            <v>8918</v>
          </cell>
          <cell r="B454" t="str">
            <v xml:space="preserve">VANDENBERGHE Pascal </v>
          </cell>
          <cell r="C454" t="str">
            <v>K&amp;V</v>
          </cell>
          <cell r="E454">
            <v>27</v>
          </cell>
          <cell r="F454" t="str">
            <v>3°</v>
          </cell>
        </row>
        <row r="455">
          <cell r="A455">
            <v>9428</v>
          </cell>
          <cell r="B455" t="str">
            <v>WIELFAERT Curt</v>
          </cell>
          <cell r="C455" t="str">
            <v>K&amp;V</v>
          </cell>
          <cell r="E455">
            <v>15</v>
          </cell>
          <cell r="F455" t="str">
            <v>6°</v>
          </cell>
        </row>
        <row r="456">
          <cell r="A456">
            <v>9429</v>
          </cell>
          <cell r="B456" t="str">
            <v>HERREMAN Luc</v>
          </cell>
          <cell r="C456" t="str">
            <v>K&amp;V</v>
          </cell>
          <cell r="E456">
            <v>27</v>
          </cell>
          <cell r="F456" t="str">
            <v>3°</v>
          </cell>
        </row>
        <row r="457">
          <cell r="A457">
            <v>8148</v>
          </cell>
          <cell r="B457" t="str">
            <v>EVERAERT Santino</v>
          </cell>
          <cell r="C457" t="str">
            <v>K&amp;V</v>
          </cell>
          <cell r="E457">
            <v>34</v>
          </cell>
          <cell r="F457" t="str">
            <v>2°</v>
          </cell>
        </row>
        <row r="458">
          <cell r="A458">
            <v>9520</v>
          </cell>
          <cell r="B458" t="str">
            <v>VANDERLINDEN Aimé</v>
          </cell>
          <cell r="C458" t="str">
            <v>K&amp;V</v>
          </cell>
        </row>
        <row r="459">
          <cell r="A459">
            <v>9521</v>
          </cell>
          <cell r="B459" t="str">
            <v>VERMEULEN Louis</v>
          </cell>
          <cell r="C459" t="str">
            <v>K&amp;V</v>
          </cell>
        </row>
        <row r="460">
          <cell r="A460">
            <v>9960</v>
          </cell>
          <cell r="B460" t="str">
            <v>DE VOS Antoon</v>
          </cell>
          <cell r="C460" t="str">
            <v>K&amp;V</v>
          </cell>
        </row>
        <row r="461">
          <cell r="A461">
            <v>7461</v>
          </cell>
          <cell r="B461" t="str">
            <v>GRIMON Johan</v>
          </cell>
          <cell r="C461" t="str">
            <v>K&amp;V</v>
          </cell>
        </row>
        <row r="462">
          <cell r="A462" t="str">
            <v>NS</v>
          </cell>
          <cell r="B462" t="str">
            <v>CLAEYS Hubert</v>
          </cell>
          <cell r="C462" t="str">
            <v>K&amp;V</v>
          </cell>
          <cell r="F462" t="b">
            <v>0</v>
          </cell>
        </row>
        <row r="463">
          <cell r="A463">
            <v>9782</v>
          </cell>
          <cell r="B463" t="str">
            <v>D'HAEZE Adolf</v>
          </cell>
          <cell r="C463" t="str">
            <v>K&amp;V</v>
          </cell>
          <cell r="F463" t="b">
            <v>0</v>
          </cell>
        </row>
        <row r="464">
          <cell r="A464">
            <v>9781</v>
          </cell>
          <cell r="B464" t="str">
            <v>DOS SANTOS Jose</v>
          </cell>
          <cell r="C464" t="str">
            <v>K&amp;V</v>
          </cell>
          <cell r="E464">
            <v>27</v>
          </cell>
          <cell r="F464" t="str">
            <v>3°</v>
          </cell>
        </row>
        <row r="465">
          <cell r="A465">
            <v>6828</v>
          </cell>
          <cell r="B465" t="str">
            <v>VAN BREDA Michael</v>
          </cell>
          <cell r="C465" t="str">
            <v>K&amp;V</v>
          </cell>
          <cell r="F465" t="b">
            <v>0</v>
          </cell>
        </row>
        <row r="466">
          <cell r="A466">
            <v>9608</v>
          </cell>
          <cell r="B466" t="str">
            <v xml:space="preserve">VAN BREDA Mike </v>
          </cell>
          <cell r="C466" t="str">
            <v>K&amp;V</v>
          </cell>
        </row>
        <row r="470">
          <cell r="A470">
            <v>4865</v>
          </cell>
          <cell r="B470" t="str">
            <v>HAEGENS Willy</v>
          </cell>
          <cell r="C470" t="str">
            <v>KGV</v>
          </cell>
          <cell r="F470" t="b">
            <v>0</v>
          </cell>
        </row>
        <row r="471">
          <cell r="A471">
            <v>4866</v>
          </cell>
          <cell r="B471" t="str">
            <v>MAES Georges</v>
          </cell>
          <cell r="C471" t="str">
            <v>KGV</v>
          </cell>
          <cell r="E471">
            <v>18</v>
          </cell>
          <cell r="F471" t="str">
            <v>5°</v>
          </cell>
        </row>
        <row r="472">
          <cell r="A472">
            <v>4872</v>
          </cell>
          <cell r="B472" t="str">
            <v>VAN VOSSEL Danny</v>
          </cell>
          <cell r="C472" t="str">
            <v>KGV</v>
          </cell>
          <cell r="E472">
            <v>34</v>
          </cell>
          <cell r="F472" t="str">
            <v>2°</v>
          </cell>
        </row>
        <row r="473">
          <cell r="A473">
            <v>5229</v>
          </cell>
          <cell r="B473" t="str">
            <v>VAN MELE Franky</v>
          </cell>
          <cell r="C473" t="str">
            <v>KGV</v>
          </cell>
          <cell r="E473">
            <v>34</v>
          </cell>
          <cell r="F473" t="str">
            <v>2°</v>
          </cell>
        </row>
        <row r="474">
          <cell r="A474">
            <v>6117</v>
          </cell>
          <cell r="B474" t="str">
            <v>VAN VOSSELEN Christoph</v>
          </cell>
          <cell r="C474" t="str">
            <v>KGV</v>
          </cell>
          <cell r="E474">
            <v>50</v>
          </cell>
          <cell r="F474" t="str">
            <v>exc</v>
          </cell>
        </row>
        <row r="475">
          <cell r="A475">
            <v>6712</v>
          </cell>
          <cell r="B475" t="str">
            <v>SEGERS Didier</v>
          </cell>
          <cell r="C475" t="str">
            <v>KGV</v>
          </cell>
          <cell r="E475">
            <v>42</v>
          </cell>
          <cell r="F475" t="str">
            <v>1°</v>
          </cell>
        </row>
        <row r="476">
          <cell r="A476">
            <v>6784</v>
          </cell>
          <cell r="B476" t="str">
            <v>VAN BIESEN Tom</v>
          </cell>
          <cell r="C476" t="str">
            <v>KGV</v>
          </cell>
          <cell r="E476">
            <v>34</v>
          </cell>
          <cell r="F476" t="str">
            <v>2°</v>
          </cell>
        </row>
        <row r="477">
          <cell r="A477">
            <v>8870</v>
          </cell>
          <cell r="B477" t="str">
            <v>VAN MEIRVENNE Nestor</v>
          </cell>
          <cell r="C477" t="str">
            <v>KGV</v>
          </cell>
          <cell r="E477">
            <v>18</v>
          </cell>
          <cell r="F477" t="str">
            <v>5°</v>
          </cell>
        </row>
        <row r="478">
          <cell r="A478">
            <v>9082</v>
          </cell>
          <cell r="B478" t="str">
            <v>WAEM Kris</v>
          </cell>
          <cell r="C478" t="str">
            <v>KGV</v>
          </cell>
          <cell r="E478">
            <v>42</v>
          </cell>
          <cell r="F478" t="str">
            <v>1°</v>
          </cell>
        </row>
        <row r="479">
          <cell r="A479">
            <v>1062</v>
          </cell>
          <cell r="B479" t="str">
            <v>DE WREEDE Marc</v>
          </cell>
          <cell r="C479" t="str">
            <v>KGV</v>
          </cell>
          <cell r="E479">
            <v>27</v>
          </cell>
          <cell r="F479" t="str">
            <v>3°</v>
          </cell>
        </row>
        <row r="480">
          <cell r="A480">
            <v>9533</v>
          </cell>
          <cell r="B480" t="str">
            <v>WUYTACK Gunther</v>
          </cell>
          <cell r="C480" t="str">
            <v>KGV</v>
          </cell>
          <cell r="E480">
            <v>34</v>
          </cell>
          <cell r="F480" t="str">
            <v>2°</v>
          </cell>
        </row>
        <row r="481">
          <cell r="A481">
            <v>5232</v>
          </cell>
          <cell r="B481" t="str">
            <v xml:space="preserve">CORNET Walther </v>
          </cell>
          <cell r="C481" t="str">
            <v>KGV</v>
          </cell>
          <cell r="E481">
            <v>22</v>
          </cell>
          <cell r="F481" t="str">
            <v>4°</v>
          </cell>
        </row>
        <row r="482">
          <cell r="A482">
            <v>9967</v>
          </cell>
          <cell r="B482" t="str">
            <v>VETS Sven</v>
          </cell>
          <cell r="C482" t="str">
            <v>KGV</v>
          </cell>
          <cell r="D482" t="str">
            <v>NS</v>
          </cell>
          <cell r="E482">
            <v>27</v>
          </cell>
          <cell r="F482" t="str">
            <v>3°</v>
          </cell>
        </row>
        <row r="483">
          <cell r="A483">
            <v>5230</v>
          </cell>
          <cell r="B483" t="str">
            <v>PAUWELS Paul</v>
          </cell>
          <cell r="C483" t="str">
            <v>KGV</v>
          </cell>
        </row>
        <row r="484">
          <cell r="A484">
            <v>9587</v>
          </cell>
          <cell r="B484" t="str">
            <v>VAN GOETHEM Eric</v>
          </cell>
          <cell r="C484" t="str">
            <v>KGV</v>
          </cell>
        </row>
        <row r="489">
          <cell r="A489">
            <v>4945</v>
          </cell>
          <cell r="B489" t="str">
            <v>BUYLE Hubert</v>
          </cell>
          <cell r="C489" t="str">
            <v>QU</v>
          </cell>
          <cell r="E489">
            <v>22</v>
          </cell>
          <cell r="F489" t="str">
            <v>4°</v>
          </cell>
        </row>
        <row r="490">
          <cell r="A490">
            <v>4977</v>
          </cell>
          <cell r="B490" t="str">
            <v>VLERICK Dirk</v>
          </cell>
          <cell r="C490" t="str">
            <v>QU</v>
          </cell>
          <cell r="F490" t="b">
            <v>0</v>
          </cell>
        </row>
        <row r="491">
          <cell r="A491">
            <v>6219</v>
          </cell>
          <cell r="B491" t="str">
            <v>RAEMDONCK Tommy</v>
          </cell>
          <cell r="C491" t="str">
            <v>QU</v>
          </cell>
        </row>
        <row r="492">
          <cell r="A492">
            <v>7530</v>
          </cell>
          <cell r="B492" t="str">
            <v>VLERICK Mathieu</v>
          </cell>
          <cell r="C492" t="str">
            <v>QU</v>
          </cell>
          <cell r="F492" t="b">
            <v>0</v>
          </cell>
        </row>
        <row r="493">
          <cell r="A493">
            <v>8682</v>
          </cell>
          <cell r="B493" t="str">
            <v>TEMPELS André</v>
          </cell>
          <cell r="C493" t="str">
            <v>QU</v>
          </cell>
          <cell r="E493">
            <v>27</v>
          </cell>
          <cell r="F493" t="str">
            <v>3°</v>
          </cell>
        </row>
        <row r="494">
          <cell r="A494">
            <v>9278</v>
          </cell>
          <cell r="B494" t="str">
            <v>BOONE Koen</v>
          </cell>
          <cell r="C494" t="str">
            <v>QU</v>
          </cell>
          <cell r="E494">
            <v>34</v>
          </cell>
          <cell r="F494" t="str">
            <v>2°</v>
          </cell>
        </row>
        <row r="495">
          <cell r="A495">
            <v>4412</v>
          </cell>
          <cell r="B495" t="str">
            <v>VAN KERCKHOVE Freddy</v>
          </cell>
          <cell r="C495" t="str">
            <v>QU</v>
          </cell>
          <cell r="E495">
            <v>50</v>
          </cell>
          <cell r="F495" t="str">
            <v>exc</v>
          </cell>
        </row>
        <row r="496">
          <cell r="A496">
            <v>9147</v>
          </cell>
          <cell r="B496" t="str">
            <v>BOCKLANDT Martin</v>
          </cell>
          <cell r="C496" t="str">
            <v>QU</v>
          </cell>
          <cell r="E496">
            <v>27</v>
          </cell>
          <cell r="F496" t="str">
            <v>3°</v>
          </cell>
        </row>
        <row r="497">
          <cell r="A497">
            <v>1329</v>
          </cell>
          <cell r="B497" t="str">
            <v>COENEN Philip</v>
          </cell>
          <cell r="C497" t="str">
            <v>QU</v>
          </cell>
          <cell r="E497">
            <v>50</v>
          </cell>
          <cell r="F497" t="str">
            <v>exc</v>
          </cell>
        </row>
        <row r="498">
          <cell r="A498">
            <v>4284</v>
          </cell>
          <cell r="B498" t="str">
            <v>DE BACKER Peter</v>
          </cell>
          <cell r="C498" t="str">
            <v>QU</v>
          </cell>
          <cell r="F498" t="b">
            <v>0</v>
          </cell>
        </row>
        <row r="499">
          <cell r="A499">
            <v>4363</v>
          </cell>
          <cell r="B499" t="str">
            <v>PRIEUS Andy</v>
          </cell>
          <cell r="C499" t="str">
            <v>QU</v>
          </cell>
          <cell r="E499">
            <v>50</v>
          </cell>
          <cell r="F499" t="str">
            <v>exc</v>
          </cell>
        </row>
        <row r="500">
          <cell r="A500">
            <v>9445</v>
          </cell>
          <cell r="B500" t="str">
            <v>DE PAEPE Dirk</v>
          </cell>
          <cell r="C500" t="str">
            <v>QU</v>
          </cell>
          <cell r="E500">
            <v>22</v>
          </cell>
          <cell r="F500" t="str">
            <v>4°</v>
          </cell>
        </row>
        <row r="501">
          <cell r="A501">
            <v>9508</v>
          </cell>
          <cell r="B501" t="str">
            <v>HEYMAN David</v>
          </cell>
          <cell r="C501" t="str">
            <v>QU</v>
          </cell>
          <cell r="E501">
            <v>50</v>
          </cell>
          <cell r="F501" t="str">
            <v>exc</v>
          </cell>
        </row>
        <row r="502">
          <cell r="A502">
            <v>9536</v>
          </cell>
          <cell r="B502" t="str">
            <v>BOONE Leo</v>
          </cell>
          <cell r="C502" t="str">
            <v>QU</v>
          </cell>
          <cell r="E502">
            <v>27</v>
          </cell>
          <cell r="F502" t="str">
            <v>3°</v>
          </cell>
        </row>
        <row r="503">
          <cell r="A503">
            <v>4948</v>
          </cell>
          <cell r="B503" t="str">
            <v>DE BELEYR Gilbert</v>
          </cell>
          <cell r="C503" t="str">
            <v>QU</v>
          </cell>
          <cell r="F503" t="b">
            <v>0</v>
          </cell>
        </row>
        <row r="504">
          <cell r="A504">
            <v>3439</v>
          </cell>
          <cell r="B504" t="str">
            <v>JORISSEN Jeffrey</v>
          </cell>
          <cell r="C504" t="str">
            <v>QU</v>
          </cell>
          <cell r="F504" t="b">
            <v>0</v>
          </cell>
        </row>
        <row r="505">
          <cell r="A505">
            <v>4334</v>
          </cell>
          <cell r="B505" t="str">
            <v>VAN HAUTE Guido</v>
          </cell>
          <cell r="C505" t="str">
            <v>QU</v>
          </cell>
          <cell r="E505">
            <v>27</v>
          </cell>
          <cell r="F505" t="str">
            <v>3°</v>
          </cell>
        </row>
        <row r="506">
          <cell r="A506">
            <v>9970</v>
          </cell>
          <cell r="B506" t="str">
            <v>VAN GOETHEM Wim</v>
          </cell>
          <cell r="C506" t="str">
            <v>QU</v>
          </cell>
          <cell r="E506">
            <v>22</v>
          </cell>
          <cell r="F506" t="str">
            <v>4°</v>
          </cell>
        </row>
        <row r="507">
          <cell r="A507">
            <v>1204</v>
          </cell>
          <cell r="B507" t="str">
            <v>MERCKX Eddy</v>
          </cell>
          <cell r="C507" t="str">
            <v>QU</v>
          </cell>
        </row>
        <row r="508">
          <cell r="A508">
            <v>4910</v>
          </cell>
          <cell r="B508" t="str">
            <v>DE FLO Herman</v>
          </cell>
          <cell r="C508" t="str">
            <v>QU</v>
          </cell>
          <cell r="E508">
            <v>34</v>
          </cell>
          <cell r="F508" t="str">
            <v>2°</v>
          </cell>
        </row>
        <row r="509">
          <cell r="A509">
            <v>4932</v>
          </cell>
          <cell r="B509" t="str">
            <v>VAN MOL William</v>
          </cell>
          <cell r="C509" t="str">
            <v>QU</v>
          </cell>
          <cell r="E509">
            <v>34</v>
          </cell>
          <cell r="F509" t="str">
            <v>2°</v>
          </cell>
        </row>
        <row r="510">
          <cell r="A510">
            <v>4942</v>
          </cell>
          <cell r="B510" t="str">
            <v>BAETENS Mark</v>
          </cell>
          <cell r="C510" t="str">
            <v>QU</v>
          </cell>
          <cell r="E510">
            <v>50</v>
          </cell>
          <cell r="F510" t="str">
            <v>exc</v>
          </cell>
        </row>
        <row r="511">
          <cell r="A511">
            <v>9427</v>
          </cell>
          <cell r="B511" t="str">
            <v>VANDENBERGHE  Glen</v>
          </cell>
          <cell r="C511" t="str">
            <v>QU</v>
          </cell>
          <cell r="E511">
            <v>18</v>
          </cell>
          <cell r="F511" t="str">
            <v>5°</v>
          </cell>
        </row>
        <row r="512">
          <cell r="A512">
            <v>5747</v>
          </cell>
          <cell r="B512" t="str">
            <v>SAEY ETIENNE</v>
          </cell>
          <cell r="C512" t="str">
            <v>QU</v>
          </cell>
          <cell r="E512">
            <v>34</v>
          </cell>
          <cell r="F512" t="str">
            <v>2°</v>
          </cell>
        </row>
        <row r="513">
          <cell r="A513">
            <v>4931</v>
          </cell>
          <cell r="B513" t="str">
            <v>VAN HOYLANDT ROGER</v>
          </cell>
          <cell r="C513" t="str">
            <v>QU</v>
          </cell>
          <cell r="F513" t="b">
            <v>0</v>
          </cell>
        </row>
        <row r="514">
          <cell r="A514">
            <v>5733</v>
          </cell>
          <cell r="B514" t="str">
            <v>VAN BRUYSSEL RONY</v>
          </cell>
          <cell r="C514" t="str">
            <v>QU</v>
          </cell>
          <cell r="E514">
            <v>18</v>
          </cell>
          <cell r="F514" t="str">
            <v>5°</v>
          </cell>
        </row>
        <row r="515">
          <cell r="A515">
            <v>9956</v>
          </cell>
          <cell r="B515" t="str">
            <v>KASIER Sven</v>
          </cell>
          <cell r="C515" t="str">
            <v>QU</v>
          </cell>
          <cell r="E515">
            <v>18</v>
          </cell>
          <cell r="F515" t="str">
            <v>5°</v>
          </cell>
        </row>
        <row r="516">
          <cell r="A516">
            <v>7318</v>
          </cell>
          <cell r="B516" t="str">
            <v>CARDON Eric</v>
          </cell>
          <cell r="C516" t="str">
            <v>QU</v>
          </cell>
          <cell r="E516">
            <v>18</v>
          </cell>
          <cell r="F516" t="str">
            <v>5°</v>
          </cell>
        </row>
        <row r="517">
          <cell r="A517">
            <v>4908</v>
          </cell>
          <cell r="B517" t="str">
            <v>DE BOECK René</v>
          </cell>
          <cell r="C517" t="str">
            <v>QU</v>
          </cell>
        </row>
        <row r="518">
          <cell r="A518">
            <v>4639</v>
          </cell>
          <cell r="B518" t="str">
            <v>DUPONT Franky</v>
          </cell>
          <cell r="C518" t="str">
            <v>QU</v>
          </cell>
          <cell r="E518">
            <v>42</v>
          </cell>
          <cell r="F518" t="str">
            <v>1°</v>
          </cell>
        </row>
        <row r="521">
          <cell r="A521">
            <v>4854</v>
          </cell>
          <cell r="B521" t="str">
            <v>ROSIER Peter</v>
          </cell>
          <cell r="C521" t="str">
            <v>BCSK</v>
          </cell>
          <cell r="E521">
            <v>34</v>
          </cell>
          <cell r="F521" t="str">
            <v>2°</v>
          </cell>
        </row>
        <row r="522">
          <cell r="A522">
            <v>4895</v>
          </cell>
          <cell r="B522" t="str">
            <v>DE BLOCK Omer</v>
          </cell>
          <cell r="C522" t="str">
            <v>BCSK</v>
          </cell>
          <cell r="E522">
            <v>15</v>
          </cell>
          <cell r="F522" t="str">
            <v>6°</v>
          </cell>
        </row>
        <row r="523">
          <cell r="A523">
            <v>6488</v>
          </cell>
          <cell r="B523" t="str">
            <v>DE WITTE Franky</v>
          </cell>
          <cell r="C523" t="str">
            <v>BCSK</v>
          </cell>
          <cell r="E523">
            <v>22</v>
          </cell>
          <cell r="F523" t="str">
            <v>4°</v>
          </cell>
        </row>
        <row r="524">
          <cell r="A524">
            <v>6489</v>
          </cell>
          <cell r="B524" t="str">
            <v>DE WITTE Jeffrey</v>
          </cell>
          <cell r="C524" t="str">
            <v>BCSK</v>
          </cell>
        </row>
        <row r="525">
          <cell r="A525">
            <v>7812</v>
          </cell>
          <cell r="B525" t="str">
            <v>BOERJAN Pierre</v>
          </cell>
          <cell r="C525" t="str">
            <v>BCSK</v>
          </cell>
          <cell r="E525">
            <v>34</v>
          </cell>
          <cell r="F525" t="str">
            <v>2°</v>
          </cell>
        </row>
        <row r="526">
          <cell r="A526">
            <v>8674</v>
          </cell>
          <cell r="B526" t="str">
            <v>VAN LEUVENHAGE Dylan</v>
          </cell>
          <cell r="C526" t="str">
            <v>BCSK</v>
          </cell>
          <cell r="E526">
            <v>50</v>
          </cell>
          <cell r="F526" t="str">
            <v>exc</v>
          </cell>
        </row>
        <row r="527">
          <cell r="A527">
            <v>8900</v>
          </cell>
          <cell r="B527" t="str">
            <v>JANSSENS Dirk</v>
          </cell>
          <cell r="C527" t="str">
            <v>BCSK</v>
          </cell>
          <cell r="E527">
            <v>27</v>
          </cell>
          <cell r="F527" t="str">
            <v>3°</v>
          </cell>
        </row>
        <row r="528">
          <cell r="A528">
            <v>1294</v>
          </cell>
          <cell r="B528" t="str">
            <v>BACKMAN Werner</v>
          </cell>
          <cell r="C528" t="str">
            <v>BCSK</v>
          </cell>
          <cell r="E528">
            <v>42</v>
          </cell>
          <cell r="F528" t="str">
            <v>1°</v>
          </cell>
        </row>
        <row r="529">
          <cell r="A529">
            <v>8133</v>
          </cell>
          <cell r="B529" t="str">
            <v>VAN CRAENENBROECK Theo</v>
          </cell>
          <cell r="C529" t="str">
            <v>BCSK</v>
          </cell>
          <cell r="E529">
            <v>18</v>
          </cell>
          <cell r="F529" t="str">
            <v>5°</v>
          </cell>
        </row>
        <row r="530">
          <cell r="A530">
            <v>4853</v>
          </cell>
          <cell r="B530" t="str">
            <v>NOPPE Robert</v>
          </cell>
          <cell r="C530" t="str">
            <v>BCSK</v>
          </cell>
          <cell r="E530">
            <v>34</v>
          </cell>
          <cell r="F530" t="str">
            <v>2°</v>
          </cell>
        </row>
        <row r="531">
          <cell r="A531" t="str">
            <v>6784B</v>
          </cell>
          <cell r="B531" t="str">
            <v>VAN BIESEN Tom</v>
          </cell>
          <cell r="C531" t="str">
            <v>BCSK</v>
          </cell>
          <cell r="F531" t="b">
            <v>0</v>
          </cell>
        </row>
        <row r="532">
          <cell r="A532">
            <v>9441</v>
          </cell>
          <cell r="B532" t="str">
            <v>ROSIER Nick</v>
          </cell>
          <cell r="C532" t="str">
            <v>BCSK</v>
          </cell>
          <cell r="E532">
            <v>34</v>
          </cell>
          <cell r="F532" t="str">
            <v>2°</v>
          </cell>
        </row>
        <row r="533">
          <cell r="A533">
            <v>9442</v>
          </cell>
          <cell r="B533" t="str">
            <v>VERGULT François</v>
          </cell>
          <cell r="C533" t="str">
            <v>BCSK</v>
          </cell>
          <cell r="E533">
            <v>34</v>
          </cell>
          <cell r="F533" t="str">
            <v>2°</v>
          </cell>
        </row>
        <row r="534">
          <cell r="A534">
            <v>4937</v>
          </cell>
          <cell r="B534" t="str">
            <v>LEEMANS Willy</v>
          </cell>
          <cell r="C534" t="str">
            <v>BCSK</v>
          </cell>
          <cell r="E534">
            <v>27</v>
          </cell>
          <cell r="F534" t="str">
            <v>3°</v>
          </cell>
        </row>
        <row r="535">
          <cell r="A535">
            <v>9276</v>
          </cell>
          <cell r="B535" t="str">
            <v>DE KORT Marc</v>
          </cell>
          <cell r="C535" t="str">
            <v>BCSK</v>
          </cell>
          <cell r="E535">
            <v>27</v>
          </cell>
          <cell r="F535" t="str">
            <v>3°</v>
          </cell>
        </row>
        <row r="536">
          <cell r="A536">
            <v>4894</v>
          </cell>
          <cell r="B536" t="str">
            <v>DAELMAN Walther</v>
          </cell>
          <cell r="C536" t="str">
            <v>BCSK</v>
          </cell>
          <cell r="E536">
            <v>42</v>
          </cell>
          <cell r="F536" t="str">
            <v>1°</v>
          </cell>
        </row>
        <row r="537">
          <cell r="A537">
            <v>8507</v>
          </cell>
          <cell r="B537" t="str">
            <v>TROONBEECKX Willy</v>
          </cell>
          <cell r="C537" t="str">
            <v>BCSK</v>
          </cell>
          <cell r="E537">
            <v>50</v>
          </cell>
          <cell r="F537" t="str">
            <v>exc</v>
          </cell>
        </row>
        <row r="538">
          <cell r="A538">
            <v>8717</v>
          </cell>
          <cell r="B538" t="str">
            <v>VAN DEN EEDEN Kurt</v>
          </cell>
          <cell r="C538" t="str">
            <v>BCSK</v>
          </cell>
          <cell r="E538">
            <v>27</v>
          </cell>
          <cell r="F538" t="str">
            <v>3°</v>
          </cell>
        </row>
        <row r="539">
          <cell r="A539">
            <v>8073</v>
          </cell>
          <cell r="B539" t="str">
            <v>DE WITTE Tamara</v>
          </cell>
          <cell r="C539" t="str">
            <v>BCSK</v>
          </cell>
          <cell r="E539">
            <v>15</v>
          </cell>
          <cell r="F539" t="str">
            <v>6°</v>
          </cell>
        </row>
        <row r="540">
          <cell r="A540">
            <v>8385</v>
          </cell>
          <cell r="B540" t="str">
            <v>GODDAERT Johan</v>
          </cell>
          <cell r="C540" t="str">
            <v>BCSK</v>
          </cell>
          <cell r="E540">
            <v>27</v>
          </cell>
          <cell r="F540" t="str">
            <v>3°</v>
          </cell>
        </row>
        <row r="541">
          <cell r="A541">
            <v>9955</v>
          </cell>
          <cell r="B541" t="str">
            <v>DE RUDDER David</v>
          </cell>
          <cell r="C541" t="str">
            <v>BCSK</v>
          </cell>
          <cell r="E541">
            <v>34</v>
          </cell>
          <cell r="F541" t="str">
            <v>2°</v>
          </cell>
        </row>
        <row r="542">
          <cell r="A542">
            <v>9348</v>
          </cell>
          <cell r="B542" t="str">
            <v>WOUTERS Marc</v>
          </cell>
          <cell r="C542" t="str">
            <v>BCSK</v>
          </cell>
          <cell r="E542">
            <v>27</v>
          </cell>
          <cell r="F542" t="str">
            <v>3°</v>
          </cell>
        </row>
        <row r="543">
          <cell r="F543" t="b">
            <v>0</v>
          </cell>
        </row>
        <row r="544">
          <cell r="A544">
            <v>1063</v>
          </cell>
          <cell r="B544" t="str">
            <v>BERTOLOTTI  BEATRICE</v>
          </cell>
          <cell r="C544" t="str">
            <v>WM</v>
          </cell>
          <cell r="F544" t="b">
            <v>0</v>
          </cell>
        </row>
        <row r="545">
          <cell r="A545">
            <v>5486</v>
          </cell>
          <cell r="B545" t="str">
            <v>BROEDERS ADRIANUS</v>
          </cell>
          <cell r="C545" t="str">
            <v>WM</v>
          </cell>
          <cell r="F545" t="b">
            <v>0</v>
          </cell>
        </row>
        <row r="546">
          <cell r="A546">
            <v>7551</v>
          </cell>
          <cell r="B546" t="str">
            <v>CLAESSENS WALTER</v>
          </cell>
          <cell r="C546" t="str">
            <v>WM</v>
          </cell>
          <cell r="F546" t="b">
            <v>0</v>
          </cell>
        </row>
        <row r="547">
          <cell r="A547">
            <v>8939</v>
          </cell>
          <cell r="B547" t="str">
            <v>CORNIL PASCAL</v>
          </cell>
          <cell r="C547" t="str">
            <v>WM</v>
          </cell>
          <cell r="E547">
            <v>42</v>
          </cell>
          <cell r="F547" t="str">
            <v>1°</v>
          </cell>
        </row>
        <row r="548">
          <cell r="A548">
            <v>1188</v>
          </cell>
          <cell r="B548" t="str">
            <v>DE CLEEN JOERI</v>
          </cell>
          <cell r="C548" t="str">
            <v>WM</v>
          </cell>
          <cell r="E548">
            <v>42</v>
          </cell>
          <cell r="F548" t="str">
            <v>1°</v>
          </cell>
        </row>
        <row r="549">
          <cell r="A549">
            <v>1189</v>
          </cell>
          <cell r="B549" t="str">
            <v>DE CLEEN SYLVAIN</v>
          </cell>
          <cell r="C549" t="str">
            <v>WM</v>
          </cell>
          <cell r="F549" t="b">
            <v>0</v>
          </cell>
        </row>
        <row r="550">
          <cell r="A550">
            <v>1193</v>
          </cell>
          <cell r="B550" t="str">
            <v>DE SCHEPPER PATRICK</v>
          </cell>
          <cell r="C550" t="str">
            <v>WM</v>
          </cell>
          <cell r="F550" t="b">
            <v>0</v>
          </cell>
        </row>
        <row r="551">
          <cell r="A551">
            <v>8077</v>
          </cell>
          <cell r="B551" t="str">
            <v>DE WOLF ALFONS</v>
          </cell>
          <cell r="C551" t="str">
            <v>WM</v>
          </cell>
          <cell r="F551" t="b">
            <v>0</v>
          </cell>
        </row>
        <row r="552">
          <cell r="A552">
            <v>4666</v>
          </cell>
          <cell r="B552" t="str">
            <v>DECONINCK FRANKY</v>
          </cell>
          <cell r="C552" t="str">
            <v>WM</v>
          </cell>
          <cell r="F552" t="b">
            <v>0</v>
          </cell>
        </row>
        <row r="553">
          <cell r="A553">
            <v>1195</v>
          </cell>
          <cell r="B553" t="str">
            <v>DELVAUX BENONI</v>
          </cell>
          <cell r="C553" t="str">
            <v>WM</v>
          </cell>
          <cell r="E553">
            <v>50</v>
          </cell>
          <cell r="F553" t="str">
            <v>exc</v>
          </cell>
        </row>
        <row r="554">
          <cell r="A554">
            <v>2215</v>
          </cell>
          <cell r="B554" t="str">
            <v>FORTON FRANCIS</v>
          </cell>
          <cell r="C554" t="str">
            <v>WM</v>
          </cell>
          <cell r="F554" t="b">
            <v>0</v>
          </cell>
        </row>
        <row r="555">
          <cell r="A555">
            <v>8026</v>
          </cell>
          <cell r="B555" t="str">
            <v>HOFMAN Glen</v>
          </cell>
          <cell r="C555" t="str">
            <v>WM</v>
          </cell>
          <cell r="F555" t="b">
            <v>0</v>
          </cell>
        </row>
        <row r="556">
          <cell r="A556">
            <v>1004</v>
          </cell>
          <cell r="B556" t="str">
            <v>HOSTENS STEFAAN</v>
          </cell>
          <cell r="C556" t="str">
            <v>WM</v>
          </cell>
          <cell r="F556" t="b">
            <v>0</v>
          </cell>
        </row>
        <row r="557">
          <cell r="A557">
            <v>5430</v>
          </cell>
          <cell r="B557" t="str">
            <v>MUYLAERT DIRK</v>
          </cell>
          <cell r="C557" t="str">
            <v>WM</v>
          </cell>
          <cell r="F557" t="b">
            <v>0</v>
          </cell>
        </row>
        <row r="558">
          <cell r="A558">
            <v>1005</v>
          </cell>
          <cell r="B558" t="str">
            <v>PEETERS LEO</v>
          </cell>
          <cell r="C558" t="str">
            <v>WM</v>
          </cell>
          <cell r="F558" t="b">
            <v>0</v>
          </cell>
        </row>
        <row r="559">
          <cell r="A559">
            <v>4405</v>
          </cell>
          <cell r="B559" t="str">
            <v>SCHIETTECATTE YVES</v>
          </cell>
          <cell r="C559" t="str">
            <v>WM</v>
          </cell>
          <cell r="F559" t="b">
            <v>0</v>
          </cell>
        </row>
        <row r="560">
          <cell r="A560">
            <v>2192</v>
          </cell>
          <cell r="B560" t="str">
            <v>STERCKVAL MICHEL</v>
          </cell>
          <cell r="C560" t="str">
            <v>WM</v>
          </cell>
          <cell r="F560" t="b">
            <v>0</v>
          </cell>
        </row>
        <row r="561">
          <cell r="A561">
            <v>1168</v>
          </cell>
          <cell r="B561" t="str">
            <v>VAN BAREL FERDINAND</v>
          </cell>
          <cell r="C561" t="str">
            <v>WM</v>
          </cell>
          <cell r="F561" t="b">
            <v>0</v>
          </cell>
        </row>
        <row r="562">
          <cell r="A562">
            <v>5727</v>
          </cell>
          <cell r="B562" t="str">
            <v>VAN GOETHEM BENNY</v>
          </cell>
          <cell r="C562" t="str">
            <v>WM</v>
          </cell>
          <cell r="E562">
            <v>34</v>
          </cell>
          <cell r="F562" t="str">
            <v>2°</v>
          </cell>
        </row>
        <row r="563">
          <cell r="A563">
            <v>4841</v>
          </cell>
          <cell r="B563" t="str">
            <v>VERPLANCKE Jean-Paul</v>
          </cell>
          <cell r="C563" t="str">
            <v>WM</v>
          </cell>
          <cell r="E563">
            <v>34</v>
          </cell>
          <cell r="F563" t="str">
            <v>2°</v>
          </cell>
        </row>
        <row r="564">
          <cell r="A564">
            <v>4842</v>
          </cell>
          <cell r="B564" t="str">
            <v>WAUTERS TOM</v>
          </cell>
          <cell r="C564" t="str">
            <v>WM</v>
          </cell>
          <cell r="E564">
            <v>42</v>
          </cell>
          <cell r="F564" t="str">
            <v>1°</v>
          </cell>
        </row>
        <row r="565">
          <cell r="A565">
            <v>2206</v>
          </cell>
          <cell r="B565" t="str">
            <v>WEEREMANS DIRK</v>
          </cell>
          <cell r="C565" t="str">
            <v>WM</v>
          </cell>
          <cell r="F565" t="b">
            <v>0</v>
          </cell>
        </row>
        <row r="566">
          <cell r="A566">
            <v>8661</v>
          </cell>
          <cell r="B566" t="str">
            <v>HEYNDRICKX Vik</v>
          </cell>
          <cell r="C566" t="str">
            <v>WM</v>
          </cell>
          <cell r="E566">
            <v>42</v>
          </cell>
          <cell r="F566" t="str">
            <v>1°</v>
          </cell>
        </row>
        <row r="567">
          <cell r="A567">
            <v>7521</v>
          </cell>
          <cell r="B567" t="str">
            <v>VERBERT Eddy</v>
          </cell>
          <cell r="C567" t="str">
            <v>WM</v>
          </cell>
        </row>
        <row r="568">
          <cell r="A568">
            <v>8254</v>
          </cell>
          <cell r="B568" t="str">
            <v>SOUMAGNE Pierre</v>
          </cell>
          <cell r="C568" t="str">
            <v>WM</v>
          </cell>
        </row>
        <row r="569">
          <cell r="A569">
            <v>6953</v>
          </cell>
          <cell r="B569" t="str">
            <v>DEWIT Anthony</v>
          </cell>
          <cell r="C569" t="str">
            <v>WM</v>
          </cell>
        </row>
        <row r="570">
          <cell r="A570">
            <v>6851</v>
          </cell>
          <cell r="B570" t="str">
            <v>ALLEMAN Marc</v>
          </cell>
          <cell r="C570" t="str">
            <v>WM</v>
          </cell>
        </row>
        <row r="571">
          <cell r="A571" t="str">
            <v>NS2</v>
          </cell>
          <cell r="B571" t="str">
            <v>SLAGMOLEN FREDERIK</v>
          </cell>
          <cell r="C571" t="str">
            <v>WM</v>
          </cell>
        </row>
        <row r="572">
          <cell r="A572">
            <v>9775</v>
          </cell>
          <cell r="B572" t="str">
            <v>COLAERT René</v>
          </cell>
          <cell r="C572" t="str">
            <v>WM</v>
          </cell>
        </row>
        <row r="573">
          <cell r="A573">
            <v>9790</v>
          </cell>
          <cell r="B573" t="str">
            <v>DE MOL Eddy</v>
          </cell>
          <cell r="C573" t="str">
            <v>WM</v>
          </cell>
        </row>
        <row r="574">
          <cell r="A574" t="str">
            <v>NS4</v>
          </cell>
          <cell r="B574" t="str">
            <v>DEWIT Freddy</v>
          </cell>
          <cell r="C574" t="str">
            <v>WM</v>
          </cell>
        </row>
        <row r="575">
          <cell r="A575">
            <v>9758</v>
          </cell>
          <cell r="B575" t="str">
            <v>WENSELAERS Frieda</v>
          </cell>
          <cell r="C575" t="str">
            <v>WM</v>
          </cell>
        </row>
        <row r="576">
          <cell r="A576">
            <v>6151</v>
          </cell>
          <cell r="B576" t="str">
            <v>VAN OVERSCHELDE Bonny</v>
          </cell>
          <cell r="C576" t="str">
            <v>WM</v>
          </cell>
          <cell r="E576">
            <v>42</v>
          </cell>
          <cell r="F576" t="str">
            <v>1°</v>
          </cell>
        </row>
        <row r="578">
          <cell r="A578">
            <v>4907</v>
          </cell>
          <cell r="B578" t="str">
            <v>CORNELISSEN Pierre</v>
          </cell>
          <cell r="C578" t="str">
            <v>K.SNBA</v>
          </cell>
          <cell r="E578">
            <v>50</v>
          </cell>
          <cell r="F578" t="str">
            <v>exc</v>
          </cell>
        </row>
        <row r="579">
          <cell r="A579">
            <v>4909</v>
          </cell>
          <cell r="B579" t="str">
            <v>DE BOES Rudy</v>
          </cell>
          <cell r="C579" t="str">
            <v>K.SNBA</v>
          </cell>
          <cell r="E579">
            <v>42</v>
          </cell>
          <cell r="F579" t="str">
            <v>1°</v>
          </cell>
        </row>
        <row r="580">
          <cell r="A580">
            <v>4913</v>
          </cell>
          <cell r="B580" t="str">
            <v>DE RUYTE Yvan</v>
          </cell>
          <cell r="C580" t="str">
            <v>K.SNBA</v>
          </cell>
          <cell r="E580">
            <v>27</v>
          </cell>
          <cell r="F580" t="str">
            <v>3°</v>
          </cell>
        </row>
        <row r="581">
          <cell r="A581">
            <v>4916</v>
          </cell>
          <cell r="B581" t="str">
            <v>DE WITTE William</v>
          </cell>
          <cell r="C581" t="str">
            <v>K.SNBA</v>
          </cell>
          <cell r="F581" t="b">
            <v>0</v>
          </cell>
        </row>
        <row r="582">
          <cell r="A582">
            <v>4922</v>
          </cell>
          <cell r="B582" t="str">
            <v>LAUREYS Wilfried</v>
          </cell>
          <cell r="C582" t="str">
            <v>K.SNBA</v>
          </cell>
          <cell r="E582">
            <v>27</v>
          </cell>
          <cell r="F582" t="str">
            <v>3°</v>
          </cell>
        </row>
        <row r="583">
          <cell r="A583">
            <v>6743</v>
          </cell>
          <cell r="B583" t="str">
            <v>DE RUYTE Tom</v>
          </cell>
          <cell r="C583" t="str">
            <v>K.SNBA</v>
          </cell>
        </row>
        <row r="584">
          <cell r="A584">
            <v>7562</v>
          </cell>
          <cell r="B584" t="str">
            <v>THUY Marc</v>
          </cell>
          <cell r="C584" t="str">
            <v>K.SNBA</v>
          </cell>
          <cell r="E584">
            <v>42</v>
          </cell>
          <cell r="F584" t="str">
            <v>1°</v>
          </cell>
        </row>
        <row r="585">
          <cell r="A585">
            <v>7923</v>
          </cell>
          <cell r="B585" t="str">
            <v>VAN DEN BERGHE Roland</v>
          </cell>
          <cell r="C585" t="str">
            <v>K.SNBA</v>
          </cell>
          <cell r="E585">
            <v>34</v>
          </cell>
          <cell r="F585" t="str">
            <v>2°</v>
          </cell>
        </row>
        <row r="586">
          <cell r="A586">
            <v>8414</v>
          </cell>
          <cell r="B586" t="str">
            <v>MAES Lucien</v>
          </cell>
          <cell r="C586" t="str">
            <v>K.SNBA</v>
          </cell>
          <cell r="E586">
            <v>27</v>
          </cell>
          <cell r="F586" t="str">
            <v>3°</v>
          </cell>
        </row>
        <row r="587">
          <cell r="A587">
            <v>8681</v>
          </cell>
          <cell r="B587" t="str">
            <v>VAN LEEUWEN A.E.M</v>
          </cell>
          <cell r="C587" t="str">
            <v>K.SNBA</v>
          </cell>
          <cell r="F587" t="b">
            <v>0</v>
          </cell>
        </row>
        <row r="588">
          <cell r="A588">
            <v>8902</v>
          </cell>
          <cell r="B588" t="str">
            <v>SUY Luc</v>
          </cell>
          <cell r="C588" t="str">
            <v>K.SNBA</v>
          </cell>
          <cell r="E588">
            <v>27</v>
          </cell>
          <cell r="F588" t="str">
            <v>3°</v>
          </cell>
        </row>
        <row r="589">
          <cell r="A589">
            <v>8903</v>
          </cell>
          <cell r="B589" t="str">
            <v>NEYTS Pierre</v>
          </cell>
          <cell r="C589" t="str">
            <v>K.SNBA</v>
          </cell>
          <cell r="E589">
            <v>27</v>
          </cell>
          <cell r="F589" t="str">
            <v>3°</v>
          </cell>
        </row>
        <row r="590">
          <cell r="A590">
            <v>4952</v>
          </cell>
          <cell r="B590" t="str">
            <v>DE SAEGER Dany</v>
          </cell>
          <cell r="C590" t="str">
            <v>K.SNBA</v>
          </cell>
          <cell r="E590">
            <v>42</v>
          </cell>
          <cell r="F590" t="str">
            <v>1°</v>
          </cell>
        </row>
        <row r="591">
          <cell r="A591">
            <v>9083</v>
          </cell>
          <cell r="B591" t="str">
            <v>VAN DEN BERGHE André</v>
          </cell>
          <cell r="C591" t="str">
            <v>K.SNBA</v>
          </cell>
          <cell r="F591" t="b">
            <v>0</v>
          </cell>
        </row>
        <row r="592">
          <cell r="A592">
            <v>6122</v>
          </cell>
          <cell r="B592" t="str">
            <v>DE MAEYER Joris</v>
          </cell>
          <cell r="C592" t="str">
            <v>K.SNBA</v>
          </cell>
          <cell r="F592" t="b">
            <v>0</v>
          </cell>
        </row>
        <row r="593">
          <cell r="A593">
            <v>4920</v>
          </cell>
          <cell r="B593" t="str">
            <v>HEERWEGH Robert</v>
          </cell>
          <cell r="C593" t="str">
            <v>K.SNBA</v>
          </cell>
          <cell r="E593">
            <v>34</v>
          </cell>
          <cell r="F593" t="str">
            <v>2°</v>
          </cell>
        </row>
        <row r="594">
          <cell r="A594">
            <v>8481</v>
          </cell>
          <cell r="B594" t="str">
            <v>VAVOURAIKIS  Emmanouil</v>
          </cell>
          <cell r="C594" t="str">
            <v>K.SNBA</v>
          </cell>
          <cell r="E594">
            <v>34</v>
          </cell>
          <cell r="F594" t="str">
            <v>2°</v>
          </cell>
        </row>
        <row r="595">
          <cell r="A595">
            <v>9277</v>
          </cell>
          <cell r="B595" t="str">
            <v>BOLLAERT GUIDO</v>
          </cell>
          <cell r="C595" t="str">
            <v>K.SNBA</v>
          </cell>
          <cell r="F595" t="b">
            <v>0</v>
          </cell>
        </row>
        <row r="596">
          <cell r="A596">
            <v>7704</v>
          </cell>
          <cell r="B596" t="str">
            <v>HEERWEGH ERIK</v>
          </cell>
          <cell r="C596" t="str">
            <v>K.SNBA</v>
          </cell>
          <cell r="E596">
            <v>27</v>
          </cell>
          <cell r="F596" t="str">
            <v>3°</v>
          </cell>
        </row>
        <row r="597">
          <cell r="A597">
            <v>4859</v>
          </cell>
          <cell r="B597" t="str">
            <v>CHRISTIAENS Johan</v>
          </cell>
          <cell r="C597" t="str">
            <v>K.SNBA</v>
          </cell>
          <cell r="E597">
            <v>27</v>
          </cell>
          <cell r="F597" t="str">
            <v>3°</v>
          </cell>
        </row>
        <row r="598">
          <cell r="A598">
            <v>8149</v>
          </cell>
          <cell r="B598" t="str">
            <v>D'HONDT Roland</v>
          </cell>
          <cell r="C598" t="str">
            <v>K.SNBA</v>
          </cell>
          <cell r="E598">
            <v>34</v>
          </cell>
          <cell r="F598" t="str">
            <v>2°</v>
          </cell>
        </row>
        <row r="599">
          <cell r="A599">
            <v>4950</v>
          </cell>
          <cell r="B599" t="str">
            <v>DE CONINCK Achille</v>
          </cell>
          <cell r="C599" t="str">
            <v>K.SNBA</v>
          </cell>
          <cell r="E599">
            <v>34</v>
          </cell>
          <cell r="F599" t="str">
            <v>2°</v>
          </cell>
        </row>
        <row r="600">
          <cell r="A600">
            <v>1067</v>
          </cell>
          <cell r="B600" t="str">
            <v>MAES Bart</v>
          </cell>
          <cell r="C600" t="str">
            <v>K.SNBA</v>
          </cell>
          <cell r="F600" t="b">
            <v>0</v>
          </cell>
        </row>
        <row r="601">
          <cell r="A601">
            <v>8746</v>
          </cell>
          <cell r="B601" t="str">
            <v>PEERSMAN Luc</v>
          </cell>
          <cell r="C601" t="str">
            <v>K.SNBA</v>
          </cell>
          <cell r="E601">
            <v>34</v>
          </cell>
          <cell r="F601" t="str">
            <v>2°</v>
          </cell>
        </row>
        <row r="602">
          <cell r="A602">
            <v>8904</v>
          </cell>
          <cell r="B602" t="str">
            <v>RAES Wim</v>
          </cell>
          <cell r="C602" t="str">
            <v>K.SNBA</v>
          </cell>
          <cell r="E602">
            <v>34</v>
          </cell>
          <cell r="F602" t="str">
            <v>2°</v>
          </cell>
        </row>
        <row r="603">
          <cell r="A603">
            <v>8081</v>
          </cell>
          <cell r="B603" t="str">
            <v>SLEEBUS Eddy</v>
          </cell>
          <cell r="C603" t="str">
            <v>K.SNBA</v>
          </cell>
        </row>
        <row r="604">
          <cell r="A604">
            <v>9476</v>
          </cell>
          <cell r="B604" t="str">
            <v>VERHOFSTADT Eddy</v>
          </cell>
          <cell r="C604" t="str">
            <v>K.SNBA</v>
          </cell>
        </row>
        <row r="605">
          <cell r="A605">
            <v>9963</v>
          </cell>
          <cell r="B605" t="str">
            <v>ROLUS Bob</v>
          </cell>
          <cell r="C605" t="str">
            <v>K.SNBA</v>
          </cell>
        </row>
        <row r="606">
          <cell r="A606">
            <v>5732</v>
          </cell>
          <cell r="B606" t="str">
            <v>ILIANO Franz</v>
          </cell>
          <cell r="C606" t="str">
            <v>K.SNBA</v>
          </cell>
          <cell r="E606">
            <v>27</v>
          </cell>
          <cell r="F606" t="str">
            <v>3°</v>
          </cell>
        </row>
        <row r="608">
          <cell r="A608">
            <v>7461</v>
          </cell>
          <cell r="B608" t="str">
            <v>GRIMON Johan</v>
          </cell>
          <cell r="C608" t="str">
            <v>POCKET</v>
          </cell>
          <cell r="E608">
            <v>42</v>
          </cell>
          <cell r="F608" t="str">
            <v>1°</v>
          </cell>
        </row>
        <row r="609">
          <cell r="A609">
            <v>9534</v>
          </cell>
          <cell r="B609" t="str">
            <v>VANHONACKER Dominique</v>
          </cell>
          <cell r="C609" t="str">
            <v>POCKET</v>
          </cell>
          <cell r="F609" t="b">
            <v>0</v>
          </cell>
        </row>
        <row r="610">
          <cell r="A610">
            <v>9953</v>
          </cell>
          <cell r="B610" t="str">
            <v>WILMS Steve</v>
          </cell>
          <cell r="C610" t="str">
            <v>POCKET</v>
          </cell>
          <cell r="F610" t="b">
            <v>0</v>
          </cell>
        </row>
        <row r="611">
          <cell r="A611">
            <v>9954</v>
          </cell>
          <cell r="B611" t="str">
            <v>PETRUS Kim</v>
          </cell>
          <cell r="C611" t="str">
            <v>POCKET</v>
          </cell>
        </row>
        <row r="614">
          <cell r="A614">
            <v>8689</v>
          </cell>
          <cell r="B614" t="str">
            <v>DEWAELE Eddy</v>
          </cell>
          <cell r="C614" t="str">
            <v>CBC-DLS</v>
          </cell>
          <cell r="E614">
            <v>22</v>
          </cell>
          <cell r="F614" t="str">
            <v>4°</v>
          </cell>
        </row>
        <row r="615">
          <cell r="A615">
            <v>8690</v>
          </cell>
          <cell r="B615" t="str">
            <v>JOYE Rik</v>
          </cell>
          <cell r="C615" t="str">
            <v>CBC-DLS</v>
          </cell>
          <cell r="E615">
            <v>27</v>
          </cell>
          <cell r="F615" t="str">
            <v>3°</v>
          </cell>
        </row>
        <row r="616">
          <cell r="A616">
            <v>8704</v>
          </cell>
          <cell r="B616" t="str">
            <v>CALLENS Filip</v>
          </cell>
          <cell r="C616" t="str">
            <v>CBC-DLS</v>
          </cell>
          <cell r="E616">
            <v>27</v>
          </cell>
          <cell r="F616" t="str">
            <v>3°</v>
          </cell>
        </row>
        <row r="617">
          <cell r="A617">
            <v>4763</v>
          </cell>
          <cell r="B617" t="str">
            <v>CASTELEYN Rik</v>
          </cell>
          <cell r="C617" t="str">
            <v>CBC-DLS</v>
          </cell>
          <cell r="E617">
            <v>42</v>
          </cell>
          <cell r="F617" t="str">
            <v>1°</v>
          </cell>
        </row>
        <row r="618">
          <cell r="A618">
            <v>1061</v>
          </cell>
          <cell r="B618" t="str">
            <v>GELDHOF Frank</v>
          </cell>
          <cell r="C618" t="str">
            <v>CBC-DLS</v>
          </cell>
          <cell r="E618">
            <v>22</v>
          </cell>
          <cell r="F618" t="str">
            <v>4°</v>
          </cell>
        </row>
        <row r="619">
          <cell r="A619">
            <v>8691</v>
          </cell>
          <cell r="B619" t="str">
            <v xml:space="preserve">BRUNEEL Norbert </v>
          </cell>
          <cell r="C619" t="str">
            <v>CBC-DLS</v>
          </cell>
        </row>
        <row r="620">
          <cell r="F620" t="b">
            <v>0</v>
          </cell>
        </row>
        <row r="621">
          <cell r="A621">
            <v>4762</v>
          </cell>
          <cell r="B621" t="str">
            <v>CASTELEYN Henk</v>
          </cell>
          <cell r="C621" t="str">
            <v>DOS</v>
          </cell>
          <cell r="E621">
            <v>50</v>
          </cell>
          <cell r="F621" t="str">
            <v>exc</v>
          </cell>
        </row>
        <row r="622">
          <cell r="A622">
            <v>4765</v>
          </cell>
          <cell r="B622" t="str">
            <v>DEBAES Peter</v>
          </cell>
          <cell r="C622" t="str">
            <v>DOS</v>
          </cell>
          <cell r="E622">
            <v>50</v>
          </cell>
          <cell r="F622" t="str">
            <v>exc</v>
          </cell>
        </row>
        <row r="623">
          <cell r="A623">
            <v>4768</v>
          </cell>
          <cell r="B623" t="str">
            <v>DEDIER Georges</v>
          </cell>
          <cell r="C623" t="str">
            <v>DOS</v>
          </cell>
          <cell r="E623">
            <v>34</v>
          </cell>
          <cell r="F623" t="str">
            <v>2°</v>
          </cell>
        </row>
        <row r="624">
          <cell r="A624">
            <v>8156</v>
          </cell>
          <cell r="B624" t="str">
            <v>DETOLLENAERE Jonny</v>
          </cell>
          <cell r="C624" t="str">
            <v>DOS</v>
          </cell>
          <cell r="E624">
            <v>22</v>
          </cell>
          <cell r="F624" t="str">
            <v>4°</v>
          </cell>
        </row>
        <row r="625">
          <cell r="A625">
            <v>4776</v>
          </cell>
          <cell r="B625" t="str">
            <v>HOUTHAEVE Jean-Marie</v>
          </cell>
          <cell r="C625" t="str">
            <v>DOS</v>
          </cell>
          <cell r="E625">
            <v>42</v>
          </cell>
          <cell r="F625" t="str">
            <v>1°</v>
          </cell>
        </row>
        <row r="626">
          <cell r="A626">
            <v>4778</v>
          </cell>
          <cell r="B626" t="str">
            <v>LEYN Philippe</v>
          </cell>
          <cell r="C626" t="str">
            <v>DOS</v>
          </cell>
          <cell r="E626">
            <v>42</v>
          </cell>
          <cell r="F626" t="str">
            <v>1°</v>
          </cell>
        </row>
        <row r="627">
          <cell r="A627">
            <v>7697</v>
          </cell>
          <cell r="B627" t="str">
            <v>GHESQUIERE Jozef</v>
          </cell>
          <cell r="C627" t="str">
            <v>DOS</v>
          </cell>
          <cell r="E627">
            <v>18</v>
          </cell>
          <cell r="F627" t="str">
            <v>5°</v>
          </cell>
        </row>
        <row r="628">
          <cell r="A628">
            <v>8090</v>
          </cell>
          <cell r="B628" t="str">
            <v>VANLAUWE Stephan</v>
          </cell>
          <cell r="C628" t="str">
            <v>DOS</v>
          </cell>
          <cell r="E628">
            <v>34</v>
          </cell>
          <cell r="F628" t="str">
            <v>2°</v>
          </cell>
        </row>
        <row r="629">
          <cell r="A629">
            <v>4693</v>
          </cell>
          <cell r="B629" t="str">
            <v>MOSTREY Peter</v>
          </cell>
          <cell r="C629" t="str">
            <v>DOS</v>
          </cell>
          <cell r="E629">
            <v>50</v>
          </cell>
          <cell r="F629" t="str">
            <v>exc</v>
          </cell>
        </row>
        <row r="630">
          <cell r="A630">
            <v>4733</v>
          </cell>
          <cell r="B630" t="str">
            <v>NUYTTENS Gino</v>
          </cell>
          <cell r="C630" t="str">
            <v>DOS</v>
          </cell>
          <cell r="E630">
            <v>42</v>
          </cell>
          <cell r="F630" t="str">
            <v>1°</v>
          </cell>
        </row>
        <row r="631">
          <cell r="A631">
            <v>6720</v>
          </cell>
          <cell r="B631" t="str">
            <v>WILLE Etienne</v>
          </cell>
          <cell r="C631" t="str">
            <v>DOS</v>
          </cell>
          <cell r="F631" t="b">
            <v>0</v>
          </cell>
        </row>
        <row r="632">
          <cell r="A632">
            <v>4738</v>
          </cell>
          <cell r="B632" t="str">
            <v>VANDENDRIESSCHE Philip</v>
          </cell>
          <cell r="C632" t="str">
            <v>DOS</v>
          </cell>
          <cell r="F632" t="b">
            <v>0</v>
          </cell>
        </row>
        <row r="633">
          <cell r="A633">
            <v>6094</v>
          </cell>
          <cell r="B633" t="str">
            <v>VANACKER Steven</v>
          </cell>
          <cell r="C633" t="str">
            <v>DOS</v>
          </cell>
          <cell r="F633" t="b">
            <v>0</v>
          </cell>
        </row>
        <row r="634">
          <cell r="A634">
            <v>9461</v>
          </cell>
          <cell r="B634" t="str">
            <v>RONDELEZ Kenneth</v>
          </cell>
          <cell r="C634" t="str">
            <v>DOS</v>
          </cell>
          <cell r="E634">
            <v>15</v>
          </cell>
          <cell r="F634" t="str">
            <v>6°</v>
          </cell>
        </row>
        <row r="635">
          <cell r="A635">
            <v>2299</v>
          </cell>
          <cell r="B635" t="str">
            <v>VANTHOURNOUT Michel</v>
          </cell>
          <cell r="C635" t="str">
            <v>DOS</v>
          </cell>
          <cell r="E635">
            <v>22</v>
          </cell>
          <cell r="F635" t="str">
            <v>4°</v>
          </cell>
        </row>
        <row r="636">
          <cell r="A636">
            <v>1055</v>
          </cell>
          <cell r="B636" t="str">
            <v>BRUWIER Erwin</v>
          </cell>
          <cell r="C636" t="str">
            <v>DOS</v>
          </cell>
          <cell r="F636" t="b">
            <v>0</v>
          </cell>
        </row>
        <row r="637">
          <cell r="A637">
            <v>8705</v>
          </cell>
          <cell r="B637" t="str">
            <v>STEVENS Ilse</v>
          </cell>
          <cell r="C637" t="str">
            <v>DOS</v>
          </cell>
          <cell r="E637">
            <v>15</v>
          </cell>
          <cell r="F637" t="str">
            <v>6°</v>
          </cell>
        </row>
        <row r="638">
          <cell r="A638">
            <v>4774</v>
          </cell>
          <cell r="B638" t="str">
            <v>DUYCK Peter</v>
          </cell>
          <cell r="C638" t="str">
            <v>DOS</v>
          </cell>
          <cell r="E638">
            <v>50</v>
          </cell>
          <cell r="F638" t="str">
            <v>exc</v>
          </cell>
        </row>
        <row r="639">
          <cell r="A639">
            <v>8697</v>
          </cell>
          <cell r="B639" t="str">
            <v>MELNYTSCHENKO Cédric</v>
          </cell>
          <cell r="C639" t="str">
            <v>DOS</v>
          </cell>
          <cell r="F639" t="b">
            <v>0</v>
          </cell>
        </row>
        <row r="640">
          <cell r="A640">
            <v>4759</v>
          </cell>
          <cell r="B640" t="str">
            <v>WARLOP Luc</v>
          </cell>
          <cell r="C640" t="str">
            <v>DOS</v>
          </cell>
          <cell r="E640">
            <v>18</v>
          </cell>
          <cell r="F640" t="str">
            <v>5°</v>
          </cell>
        </row>
        <row r="641">
          <cell r="A641">
            <v>1060</v>
          </cell>
          <cell r="B641" t="str">
            <v>Wittevrongel Dirk</v>
          </cell>
          <cell r="C641" t="str">
            <v>DOS</v>
          </cell>
          <cell r="E641">
            <v>42</v>
          </cell>
          <cell r="F641" t="str">
            <v>1°</v>
          </cell>
        </row>
        <row r="642">
          <cell r="A642">
            <v>1061</v>
          </cell>
          <cell r="B642" t="str">
            <v>Geldhof Frank</v>
          </cell>
          <cell r="C642" t="str">
            <v>DOS</v>
          </cell>
          <cell r="F642" t="b">
            <v>0</v>
          </cell>
        </row>
        <row r="643">
          <cell r="A643">
            <v>9018</v>
          </cell>
          <cell r="B643" t="str">
            <v>GHEVART Jean</v>
          </cell>
          <cell r="C643" t="str">
            <v>DOS</v>
          </cell>
        </row>
        <row r="644">
          <cell r="A644">
            <v>9957</v>
          </cell>
          <cell r="B644" t="str">
            <v>BRUWIER Ludwin</v>
          </cell>
          <cell r="C644" t="str">
            <v>DOS</v>
          </cell>
        </row>
        <row r="645">
          <cell r="A645">
            <v>9958</v>
          </cell>
          <cell r="B645" t="str">
            <v>DEBLAUWE Dimitri</v>
          </cell>
          <cell r="C645" t="str">
            <v>DOS</v>
          </cell>
          <cell r="F645" t="b">
            <v>0</v>
          </cell>
        </row>
        <row r="646">
          <cell r="A646">
            <v>9766</v>
          </cell>
          <cell r="B646" t="str">
            <v>VANNESTE Philip</v>
          </cell>
          <cell r="C646" t="str">
            <v>DOS</v>
          </cell>
        </row>
        <row r="647">
          <cell r="A647">
            <v>9045</v>
          </cell>
          <cell r="B647" t="str">
            <v>WALLART Jean-Charles</v>
          </cell>
          <cell r="C647" t="str">
            <v>DOS</v>
          </cell>
        </row>
        <row r="650">
          <cell r="A650">
            <v>4775</v>
          </cell>
          <cell r="B650" t="str">
            <v>GOETHALS Didier</v>
          </cell>
          <cell r="C650" t="str">
            <v>K.GHOK</v>
          </cell>
          <cell r="E650">
            <v>50</v>
          </cell>
          <cell r="F650" t="str">
            <v>exc</v>
          </cell>
        </row>
        <row r="651">
          <cell r="A651">
            <v>4789</v>
          </cell>
          <cell r="B651" t="str">
            <v>CAPPELLE Herwig</v>
          </cell>
          <cell r="C651" t="str">
            <v>K.GHOK</v>
          </cell>
          <cell r="F651" t="b">
            <v>0</v>
          </cell>
        </row>
        <row r="652">
          <cell r="A652">
            <v>4790</v>
          </cell>
          <cell r="B652" t="str">
            <v>DE MOOR Frederik</v>
          </cell>
          <cell r="C652" t="str">
            <v>K.GHOK</v>
          </cell>
          <cell r="E652">
            <v>42</v>
          </cell>
          <cell r="F652" t="str">
            <v>1°</v>
          </cell>
        </row>
        <row r="653">
          <cell r="A653">
            <v>4791</v>
          </cell>
          <cell r="B653" t="str">
            <v>DE MOOR Willy</v>
          </cell>
          <cell r="C653" t="str">
            <v>K.GHOK</v>
          </cell>
          <cell r="E653">
            <v>34</v>
          </cell>
          <cell r="F653" t="str">
            <v>2°</v>
          </cell>
        </row>
        <row r="654">
          <cell r="A654">
            <v>4793</v>
          </cell>
          <cell r="B654" t="str">
            <v>DETAVERNIER Hendrik</v>
          </cell>
          <cell r="C654" t="str">
            <v>K.GHOK</v>
          </cell>
          <cell r="E654">
            <v>15</v>
          </cell>
          <cell r="F654" t="str">
            <v>6°</v>
          </cell>
        </row>
        <row r="655">
          <cell r="A655">
            <v>7538</v>
          </cell>
          <cell r="B655" t="str">
            <v>WERBROUCK Geert</v>
          </cell>
          <cell r="C655" t="str">
            <v>K.GHOK</v>
          </cell>
          <cell r="E655">
            <v>34</v>
          </cell>
          <cell r="F655" t="str">
            <v>2°</v>
          </cell>
        </row>
        <row r="656">
          <cell r="A656">
            <v>7823</v>
          </cell>
          <cell r="B656" t="str">
            <v>JOYE Robert</v>
          </cell>
          <cell r="C656" t="str">
            <v>K.GHOK</v>
          </cell>
          <cell r="E656">
            <v>34</v>
          </cell>
          <cell r="F656" t="str">
            <v>2°</v>
          </cell>
        </row>
        <row r="657">
          <cell r="A657">
            <v>8513</v>
          </cell>
          <cell r="B657" t="str">
            <v>DECOCK Johan</v>
          </cell>
          <cell r="C657" t="str">
            <v>K.GHOK</v>
          </cell>
          <cell r="E657">
            <v>18</v>
          </cell>
          <cell r="F657" t="str">
            <v>5°</v>
          </cell>
        </row>
        <row r="658">
          <cell r="A658">
            <v>8702</v>
          </cell>
          <cell r="B658" t="str">
            <v>VAN DE VELDE August</v>
          </cell>
          <cell r="C658" t="str">
            <v>K.GHOK</v>
          </cell>
          <cell r="E658">
            <v>18</v>
          </cell>
          <cell r="F658" t="str">
            <v>5°</v>
          </cell>
        </row>
        <row r="659">
          <cell r="A659">
            <v>4659</v>
          </cell>
          <cell r="B659" t="str">
            <v>BAS Jacques</v>
          </cell>
          <cell r="C659" t="str">
            <v>K.GHOK</v>
          </cell>
          <cell r="E659">
            <v>50</v>
          </cell>
          <cell r="F659" t="str">
            <v>exc</v>
          </cell>
        </row>
        <row r="660">
          <cell r="A660">
            <v>4656</v>
          </cell>
          <cell r="B660" t="str">
            <v>POLLIE Luc</v>
          </cell>
          <cell r="C660" t="str">
            <v>K.GHOK</v>
          </cell>
          <cell r="E660">
            <v>42</v>
          </cell>
          <cell r="F660" t="str">
            <v>1°</v>
          </cell>
        </row>
        <row r="661">
          <cell r="A661">
            <v>7308</v>
          </cell>
          <cell r="B661" t="str">
            <v>CLAUS Gino</v>
          </cell>
          <cell r="C661" t="str">
            <v>K.GHOK</v>
          </cell>
          <cell r="E661">
            <v>34</v>
          </cell>
          <cell r="F661" t="str">
            <v>2°</v>
          </cell>
        </row>
        <row r="662">
          <cell r="A662">
            <v>3807</v>
          </cell>
          <cell r="B662" t="str">
            <v>VERBRUGGHE Johan</v>
          </cell>
          <cell r="C662" t="str">
            <v>K.GHOK</v>
          </cell>
          <cell r="E662">
            <v>27</v>
          </cell>
          <cell r="F662" t="str">
            <v>3°</v>
          </cell>
        </row>
        <row r="663">
          <cell r="A663">
            <v>9274</v>
          </cell>
          <cell r="B663" t="str">
            <v>VERBRUGGHE Philippe</v>
          </cell>
          <cell r="C663" t="str">
            <v>K.GHOK</v>
          </cell>
          <cell r="E663">
            <v>34</v>
          </cell>
          <cell r="F663" t="str">
            <v>2°</v>
          </cell>
        </row>
        <row r="664">
          <cell r="A664">
            <v>7689</v>
          </cell>
          <cell r="B664" t="str">
            <v>BOSSAERT Dirk</v>
          </cell>
          <cell r="C664" t="str">
            <v>K.GHOK</v>
          </cell>
          <cell r="E664">
            <v>15</v>
          </cell>
          <cell r="F664" t="str">
            <v>6°</v>
          </cell>
        </row>
        <row r="665">
          <cell r="A665">
            <v>9143</v>
          </cell>
          <cell r="B665" t="str">
            <v>DENEUT Johan</v>
          </cell>
          <cell r="C665" t="str">
            <v>K.GHOK</v>
          </cell>
          <cell r="E665">
            <v>42</v>
          </cell>
          <cell r="F665" t="str">
            <v>1°</v>
          </cell>
        </row>
        <row r="666">
          <cell r="A666">
            <v>8736</v>
          </cell>
          <cell r="B666" t="str">
            <v>VEYS Renzo</v>
          </cell>
          <cell r="C666" t="str">
            <v>K.GHOK</v>
          </cell>
          <cell r="E666">
            <v>34</v>
          </cell>
          <cell r="F666" t="str">
            <v>2°</v>
          </cell>
        </row>
        <row r="667">
          <cell r="A667">
            <v>9440</v>
          </cell>
          <cell r="B667" t="str">
            <v>DECOCK Stephan</v>
          </cell>
          <cell r="C667" t="str">
            <v>K.GHOK</v>
          </cell>
          <cell r="E667">
            <v>34</v>
          </cell>
          <cell r="F667" t="str">
            <v>2°</v>
          </cell>
        </row>
        <row r="668">
          <cell r="A668">
            <v>8688</v>
          </cell>
          <cell r="B668" t="str">
            <v>DECEUNINCK Kurt</v>
          </cell>
          <cell r="C668" t="str">
            <v>K.GHOK</v>
          </cell>
          <cell r="E668">
            <v>34</v>
          </cell>
          <cell r="F668" t="str">
            <v>2°</v>
          </cell>
        </row>
        <row r="669">
          <cell r="A669">
            <v>9437</v>
          </cell>
          <cell r="B669" t="str">
            <v>DHAEYER Rémy</v>
          </cell>
          <cell r="C669" t="str">
            <v>K.GHOK</v>
          </cell>
          <cell r="F669" t="b">
            <v>0</v>
          </cell>
        </row>
        <row r="670">
          <cell r="A670">
            <v>1056</v>
          </cell>
          <cell r="B670" t="str">
            <v>SANTY Eric</v>
          </cell>
          <cell r="C670" t="str">
            <v>K.GHOK</v>
          </cell>
          <cell r="E670">
            <v>22</v>
          </cell>
          <cell r="F670" t="str">
            <v>4°</v>
          </cell>
        </row>
        <row r="671">
          <cell r="A671">
            <v>8088</v>
          </cell>
          <cell r="B671" t="str">
            <v>VERCAEMERE Jaak</v>
          </cell>
          <cell r="C671" t="str">
            <v>K.GHOK</v>
          </cell>
          <cell r="E671">
            <v>27</v>
          </cell>
          <cell r="F671" t="str">
            <v>3°</v>
          </cell>
        </row>
        <row r="672">
          <cell r="A672">
            <v>1058</v>
          </cell>
          <cell r="B672" t="str">
            <v>VERMEERSCH Dave</v>
          </cell>
          <cell r="C672" t="str">
            <v>K.GHOK</v>
          </cell>
          <cell r="E672">
            <v>18</v>
          </cell>
          <cell r="F672" t="str">
            <v>5°</v>
          </cell>
        </row>
        <row r="673">
          <cell r="A673">
            <v>1143</v>
          </cell>
          <cell r="B673" t="str">
            <v>LOUAGIE Bjorn</v>
          </cell>
          <cell r="C673" t="str">
            <v>K.GHOK</v>
          </cell>
          <cell r="E673">
            <v>34</v>
          </cell>
          <cell r="F673" t="str">
            <v>2°</v>
          </cell>
        </row>
        <row r="674">
          <cell r="A674">
            <v>7821</v>
          </cell>
          <cell r="B674" t="str">
            <v>VROMANT Marc</v>
          </cell>
          <cell r="C674" t="str">
            <v>K.GHOK</v>
          </cell>
          <cell r="E674">
            <v>42</v>
          </cell>
          <cell r="F674" t="str">
            <v>1°</v>
          </cell>
        </row>
        <row r="675">
          <cell r="A675">
            <v>5746</v>
          </cell>
          <cell r="B675" t="str">
            <v>NICHELSON Pascal</v>
          </cell>
          <cell r="C675" t="str">
            <v>K.GHOK</v>
          </cell>
          <cell r="E675">
            <v>50</v>
          </cell>
          <cell r="F675" t="str">
            <v>exc</v>
          </cell>
        </row>
        <row r="676">
          <cell r="A676">
            <v>7814</v>
          </cell>
          <cell r="B676" t="str">
            <v>DEWILDE Johan</v>
          </cell>
          <cell r="C676" t="str">
            <v>K.GHOK</v>
          </cell>
          <cell r="E676">
            <v>27</v>
          </cell>
          <cell r="F676" t="str">
            <v>3°</v>
          </cell>
        </row>
        <row r="677">
          <cell r="A677">
            <v>8873</v>
          </cell>
          <cell r="B677" t="str">
            <v>DEVOS Claude</v>
          </cell>
          <cell r="C677" t="str">
            <v>K.GHOK</v>
          </cell>
          <cell r="E677">
            <v>27</v>
          </cell>
          <cell r="F677" t="str">
            <v>3°</v>
          </cell>
        </row>
        <row r="678">
          <cell r="A678">
            <v>8047</v>
          </cell>
          <cell r="B678" t="str">
            <v>DEVRIENDT Bart</v>
          </cell>
          <cell r="C678" t="str">
            <v>K.GHOK</v>
          </cell>
          <cell r="E678">
            <v>34</v>
          </cell>
          <cell r="F678" t="str">
            <v>2°</v>
          </cell>
        </row>
        <row r="679">
          <cell r="A679">
            <v>9531</v>
          </cell>
          <cell r="B679" t="str">
            <v>ROELAND Juliaan</v>
          </cell>
          <cell r="C679" t="str">
            <v>K.GHOK</v>
          </cell>
          <cell r="E679">
            <v>18</v>
          </cell>
          <cell r="F679" t="str">
            <v>5°</v>
          </cell>
        </row>
        <row r="680">
          <cell r="A680">
            <v>8282</v>
          </cell>
          <cell r="B680" t="str">
            <v>PATTYN Guy</v>
          </cell>
          <cell r="C680" t="str">
            <v>K.GHOK</v>
          </cell>
          <cell r="E680">
            <v>27</v>
          </cell>
          <cell r="F680" t="str">
            <v>3°</v>
          </cell>
        </row>
        <row r="681">
          <cell r="A681">
            <v>9532</v>
          </cell>
          <cell r="B681" t="str">
            <v>VIENNE Isabelle</v>
          </cell>
          <cell r="C681" t="str">
            <v>K.GHOK</v>
          </cell>
          <cell r="E681">
            <v>15</v>
          </cell>
          <cell r="F681" t="str">
            <v>6°</v>
          </cell>
        </row>
        <row r="682">
          <cell r="A682">
            <v>7499</v>
          </cell>
          <cell r="B682" t="str">
            <v>GRAYE André</v>
          </cell>
          <cell r="C682" t="str">
            <v>K.GHOK</v>
          </cell>
          <cell r="E682">
            <v>27</v>
          </cell>
          <cell r="F682" t="str">
            <v>3°</v>
          </cell>
        </row>
        <row r="683">
          <cell r="A683">
            <v>7524</v>
          </cell>
          <cell r="B683" t="str">
            <v>SCHOKELE Ronny</v>
          </cell>
          <cell r="C683" t="str">
            <v>K.GHOK</v>
          </cell>
          <cell r="E683">
            <v>34</v>
          </cell>
          <cell r="F683" t="str">
            <v>2°</v>
          </cell>
        </row>
        <row r="684">
          <cell r="A684">
            <v>4687</v>
          </cell>
          <cell r="B684" t="str">
            <v>VANHAESEBROEK Didier</v>
          </cell>
          <cell r="C684" t="str">
            <v>K.GHOK</v>
          </cell>
          <cell r="F684" t="b">
            <v>0</v>
          </cell>
        </row>
        <row r="685">
          <cell r="A685">
            <v>9529</v>
          </cell>
          <cell r="B685" t="str">
            <v>CALLAERT Alain</v>
          </cell>
          <cell r="C685" t="str">
            <v>K.GHOK</v>
          </cell>
          <cell r="E685">
            <v>27</v>
          </cell>
          <cell r="F685" t="str">
            <v>3°</v>
          </cell>
        </row>
        <row r="686">
          <cell r="A686">
            <v>9433</v>
          </cell>
          <cell r="B686" t="str">
            <v>LATRUWE Nicolas</v>
          </cell>
          <cell r="C686" t="str">
            <v>K.GHOK</v>
          </cell>
          <cell r="E686">
            <v>18</v>
          </cell>
          <cell r="F686" t="str">
            <v>5°</v>
          </cell>
        </row>
        <row r="687">
          <cell r="A687">
            <v>9511</v>
          </cell>
          <cell r="B687" t="str">
            <v>HOUSSIN Mario</v>
          </cell>
          <cell r="C687" t="str">
            <v>K.GHOK</v>
          </cell>
          <cell r="E687">
            <v>27</v>
          </cell>
          <cell r="F687" t="str">
            <v>3°</v>
          </cell>
        </row>
        <row r="688">
          <cell r="A688">
            <v>4435</v>
          </cell>
          <cell r="B688" t="str">
            <v>HERREMAN Roger</v>
          </cell>
          <cell r="C688" t="str">
            <v>K.GHOK</v>
          </cell>
          <cell r="E688">
            <v>27</v>
          </cell>
          <cell r="F688" t="str">
            <v>3°</v>
          </cell>
        </row>
        <row r="689">
          <cell r="A689">
            <v>9783</v>
          </cell>
          <cell r="B689" t="str">
            <v>DEVOLDER Freddy</v>
          </cell>
          <cell r="C689" t="str">
            <v>K.GHOK</v>
          </cell>
          <cell r="F689" t="b">
            <v>0</v>
          </cell>
        </row>
        <row r="690">
          <cell r="A690">
            <v>9764</v>
          </cell>
          <cell r="B690" t="str">
            <v>VERCAEMERE Philippe</v>
          </cell>
          <cell r="C690" t="str">
            <v>K.GHOK</v>
          </cell>
          <cell r="E690">
            <v>15</v>
          </cell>
          <cell r="F690" t="str">
            <v>6°</v>
          </cell>
        </row>
        <row r="691">
          <cell r="A691">
            <v>9855</v>
          </cell>
          <cell r="B691" t="str">
            <v>CARDOEN Kurt</v>
          </cell>
          <cell r="C691" t="str">
            <v>K.GHOK</v>
          </cell>
          <cell r="E691">
            <v>18</v>
          </cell>
          <cell r="F691" t="str">
            <v>5°</v>
          </cell>
        </row>
        <row r="692">
          <cell r="A692">
            <v>9765</v>
          </cell>
          <cell r="B692" t="str">
            <v>VERCAEMERE Bjorn</v>
          </cell>
          <cell r="C692" t="str">
            <v>K.GHOK</v>
          </cell>
          <cell r="E692">
            <v>15</v>
          </cell>
          <cell r="F692" t="str">
            <v>6°</v>
          </cell>
        </row>
        <row r="693">
          <cell r="A693">
            <v>9785</v>
          </cell>
          <cell r="B693" t="str">
            <v>DE SMET Wim</v>
          </cell>
          <cell r="C693" t="str">
            <v>K.GHOK</v>
          </cell>
          <cell r="E693">
            <v>18</v>
          </cell>
          <cell r="F693" t="str">
            <v>5°</v>
          </cell>
        </row>
        <row r="694">
          <cell r="A694">
            <v>9079</v>
          </cell>
          <cell r="B694" t="str">
            <v>HIMPE Jean</v>
          </cell>
          <cell r="C694" t="str">
            <v>K.GHOK</v>
          </cell>
          <cell r="E694">
            <v>42</v>
          </cell>
          <cell r="F694" t="str">
            <v>1°</v>
          </cell>
        </row>
        <row r="695">
          <cell r="A695">
            <v>9502</v>
          </cell>
          <cell r="B695" t="str">
            <v xml:space="preserve">Himpe Jeremy  </v>
          </cell>
          <cell r="C695" t="str">
            <v>K.GHOK</v>
          </cell>
          <cell r="E695">
            <v>18</v>
          </cell>
          <cell r="F695" t="str">
            <v>5°</v>
          </cell>
        </row>
        <row r="696">
          <cell r="A696">
            <v>6435</v>
          </cell>
          <cell r="B696" t="str">
            <v>BELAEY DANNY</v>
          </cell>
          <cell r="C696" t="str">
            <v>K.GHOK</v>
          </cell>
          <cell r="E696">
            <v>27</v>
          </cell>
          <cell r="F696" t="str">
            <v>3°</v>
          </cell>
        </row>
        <row r="697">
          <cell r="A697">
            <v>7458</v>
          </cell>
          <cell r="B697" t="str">
            <v>DUMON Eddy</v>
          </cell>
          <cell r="C697" t="str">
            <v>K.GHOK</v>
          </cell>
          <cell r="E697">
            <v>34</v>
          </cell>
          <cell r="F697" t="str">
            <v>2°</v>
          </cell>
        </row>
        <row r="698">
          <cell r="A698">
            <v>9439</v>
          </cell>
          <cell r="B698" t="str">
            <v>VANDENBERGHE Rudy</v>
          </cell>
          <cell r="C698" t="str">
            <v>K.GHOK</v>
          </cell>
          <cell r="E698">
            <v>27</v>
          </cell>
          <cell r="F698" t="str">
            <v>3°</v>
          </cell>
        </row>
        <row r="699">
          <cell r="A699">
            <v>9080</v>
          </cell>
          <cell r="B699" t="str">
            <v>VANKEISBILCK Alex</v>
          </cell>
          <cell r="C699" t="str">
            <v>K.GHOK</v>
          </cell>
          <cell r="E699">
            <v>18</v>
          </cell>
          <cell r="F699" t="str">
            <v>5°</v>
          </cell>
        </row>
        <row r="704">
          <cell r="A704">
            <v>4691</v>
          </cell>
          <cell r="B704" t="str">
            <v>D'HONDT Hervé</v>
          </cell>
          <cell r="C704" t="str">
            <v>WOH</v>
          </cell>
          <cell r="E704">
            <v>22</v>
          </cell>
          <cell r="F704" t="str">
            <v>4°</v>
          </cell>
        </row>
        <row r="705">
          <cell r="A705">
            <v>4701</v>
          </cell>
          <cell r="B705" t="str">
            <v>WERBROUCK Donald</v>
          </cell>
          <cell r="C705" t="str">
            <v>WOH</v>
          </cell>
          <cell r="E705">
            <v>22</v>
          </cell>
          <cell r="F705" t="str">
            <v>4°</v>
          </cell>
        </row>
        <row r="706">
          <cell r="A706">
            <v>6722</v>
          </cell>
          <cell r="B706" t="str">
            <v>GRYSON Dirk</v>
          </cell>
          <cell r="C706" t="str">
            <v>WOH</v>
          </cell>
          <cell r="E706">
            <v>18</v>
          </cell>
          <cell r="F706" t="str">
            <v>5°</v>
          </cell>
        </row>
        <row r="707">
          <cell r="A707">
            <v>7314</v>
          </cell>
          <cell r="B707" t="str">
            <v>DEMAN Leon</v>
          </cell>
          <cell r="C707" t="str">
            <v>WOH</v>
          </cell>
          <cell r="E707">
            <v>18</v>
          </cell>
          <cell r="F707" t="str">
            <v>5°</v>
          </cell>
        </row>
        <row r="708">
          <cell r="A708">
            <v>7315</v>
          </cell>
          <cell r="B708" t="str">
            <v>EVERAERDT Corneel</v>
          </cell>
          <cell r="C708" t="str">
            <v>WOH</v>
          </cell>
          <cell r="E708">
            <v>22</v>
          </cell>
          <cell r="F708" t="str">
            <v>4°</v>
          </cell>
        </row>
        <row r="709">
          <cell r="A709">
            <v>8528</v>
          </cell>
          <cell r="B709" t="str">
            <v>VANACKER Jozef</v>
          </cell>
          <cell r="C709" t="str">
            <v>WOH</v>
          </cell>
          <cell r="E709">
            <v>22</v>
          </cell>
          <cell r="F709" t="str">
            <v>4°</v>
          </cell>
        </row>
        <row r="710">
          <cell r="A710">
            <v>8687</v>
          </cell>
          <cell r="B710" t="str">
            <v>DESWARTE Willy</v>
          </cell>
          <cell r="C710" t="str">
            <v>WOH</v>
          </cell>
          <cell r="E710">
            <v>18</v>
          </cell>
          <cell r="F710" t="str">
            <v>5°</v>
          </cell>
        </row>
        <row r="711">
          <cell r="A711">
            <v>8872</v>
          </cell>
          <cell r="B711" t="str">
            <v>BEIRNAERT Arthur</v>
          </cell>
          <cell r="C711" t="str">
            <v>WOH</v>
          </cell>
          <cell r="E711">
            <v>22</v>
          </cell>
          <cell r="F711" t="str">
            <v>4°</v>
          </cell>
        </row>
        <row r="712">
          <cell r="A712">
            <v>8873</v>
          </cell>
          <cell r="B712" t="str">
            <v>DEVOS Claude</v>
          </cell>
          <cell r="C712" t="str">
            <v>WOH</v>
          </cell>
          <cell r="E712">
            <v>27</v>
          </cell>
          <cell r="F712" t="str">
            <v>3°</v>
          </cell>
        </row>
        <row r="713">
          <cell r="A713">
            <v>8875</v>
          </cell>
          <cell r="B713" t="str">
            <v>DEBUSSCHERE Dries</v>
          </cell>
          <cell r="C713" t="str">
            <v>WOH</v>
          </cell>
          <cell r="F713" t="b">
            <v>0</v>
          </cell>
        </row>
        <row r="714">
          <cell r="A714">
            <v>9074</v>
          </cell>
          <cell r="B714" t="str">
            <v>VANBIERVLIET Geert</v>
          </cell>
          <cell r="C714" t="str">
            <v>WOH</v>
          </cell>
          <cell r="E714">
            <v>15</v>
          </cell>
          <cell r="F714" t="str">
            <v>6°</v>
          </cell>
        </row>
        <row r="715">
          <cell r="A715">
            <v>9270</v>
          </cell>
          <cell r="B715" t="str">
            <v>DESWARTE Franky</v>
          </cell>
          <cell r="C715" t="str">
            <v>WOH</v>
          </cell>
          <cell r="E715">
            <v>27</v>
          </cell>
          <cell r="F715" t="str">
            <v>3°</v>
          </cell>
        </row>
        <row r="716">
          <cell r="A716">
            <v>9271</v>
          </cell>
          <cell r="B716" t="str">
            <v>VAN ACKER Frank</v>
          </cell>
          <cell r="C716" t="str">
            <v>WOH</v>
          </cell>
          <cell r="E716">
            <v>22</v>
          </cell>
          <cell r="F716" t="str">
            <v>4°</v>
          </cell>
        </row>
        <row r="717">
          <cell r="A717">
            <v>5183</v>
          </cell>
          <cell r="B717" t="str">
            <v>BOEDTS Freddy</v>
          </cell>
          <cell r="C717" t="str">
            <v>WOH</v>
          </cell>
          <cell r="F717" t="b">
            <v>0</v>
          </cell>
        </row>
        <row r="718">
          <cell r="A718">
            <v>7316</v>
          </cell>
          <cell r="B718" t="str">
            <v>RONDELE Freddy</v>
          </cell>
          <cell r="C718" t="str">
            <v>WOH</v>
          </cell>
          <cell r="E718">
            <v>27</v>
          </cell>
          <cell r="F718" t="str">
            <v>3°</v>
          </cell>
        </row>
        <row r="719">
          <cell r="A719">
            <v>5717</v>
          </cell>
          <cell r="B719" t="str">
            <v>ACX Dirk</v>
          </cell>
          <cell r="C719" t="str">
            <v>WOH</v>
          </cell>
          <cell r="E719">
            <v>34</v>
          </cell>
          <cell r="F719" t="str">
            <v>2°</v>
          </cell>
        </row>
        <row r="720">
          <cell r="A720">
            <v>9856</v>
          </cell>
          <cell r="B720" t="str">
            <v>ALGOET Marc</v>
          </cell>
          <cell r="C720" t="str">
            <v>WOH</v>
          </cell>
        </row>
        <row r="721">
          <cell r="F721" t="b">
            <v>0</v>
          </cell>
        </row>
        <row r="722">
          <cell r="A722">
            <v>4725</v>
          </cell>
          <cell r="B722" t="str">
            <v>VANONACKER Patrick</v>
          </cell>
          <cell r="C722" t="str">
            <v>KK</v>
          </cell>
          <cell r="E722">
            <v>42</v>
          </cell>
          <cell r="F722" t="str">
            <v>1°</v>
          </cell>
        </row>
        <row r="723">
          <cell r="A723">
            <v>4736</v>
          </cell>
          <cell r="B723" t="str">
            <v>VANCOILLIE Francky</v>
          </cell>
          <cell r="C723" t="str">
            <v>KK</v>
          </cell>
          <cell r="F723" t="b">
            <v>0</v>
          </cell>
        </row>
        <row r="724">
          <cell r="A724">
            <v>4737</v>
          </cell>
          <cell r="B724" t="str">
            <v>VANGANSBEKE Luc</v>
          </cell>
          <cell r="C724" t="str">
            <v>KK</v>
          </cell>
          <cell r="F724" t="b">
            <v>0</v>
          </cell>
        </row>
        <row r="725">
          <cell r="A725">
            <v>4798</v>
          </cell>
          <cell r="B725" t="str">
            <v>VERCOUILLIE Alexander</v>
          </cell>
          <cell r="C725" t="str">
            <v>KK</v>
          </cell>
          <cell r="F725" t="b">
            <v>0</v>
          </cell>
        </row>
        <row r="726">
          <cell r="A726">
            <v>8089</v>
          </cell>
          <cell r="B726" t="str">
            <v>VERGHEYNST Albert</v>
          </cell>
          <cell r="C726" t="str">
            <v>KK</v>
          </cell>
          <cell r="E726">
            <v>50</v>
          </cell>
          <cell r="F726" t="str">
            <v>exc</v>
          </cell>
        </row>
        <row r="727">
          <cell r="A727">
            <v>4799</v>
          </cell>
          <cell r="B727" t="str">
            <v>VERCOUILLIE José</v>
          </cell>
          <cell r="C727" t="str">
            <v>KK</v>
          </cell>
          <cell r="E727">
            <v>34</v>
          </cell>
          <cell r="F727" t="str">
            <v>2°</v>
          </cell>
        </row>
        <row r="728">
          <cell r="A728">
            <v>5223</v>
          </cell>
          <cell r="B728" t="str">
            <v>DESCHEPPER Carl</v>
          </cell>
          <cell r="C728" t="str">
            <v>KK</v>
          </cell>
          <cell r="E728">
            <v>50</v>
          </cell>
          <cell r="F728" t="str">
            <v>exc</v>
          </cell>
        </row>
        <row r="729">
          <cell r="A729">
            <v>6730</v>
          </cell>
          <cell r="B729" t="str">
            <v>DENOULET Johan</v>
          </cell>
          <cell r="C729" t="str">
            <v>KK</v>
          </cell>
          <cell r="E729">
            <v>34</v>
          </cell>
          <cell r="F729" t="str">
            <v>2°</v>
          </cell>
        </row>
        <row r="730">
          <cell r="A730">
            <v>7540</v>
          </cell>
          <cell r="B730" t="str">
            <v>VANDAELE Eric</v>
          </cell>
          <cell r="C730" t="str">
            <v>KK</v>
          </cell>
          <cell r="E730">
            <v>27</v>
          </cell>
          <cell r="F730" t="str">
            <v>3°</v>
          </cell>
        </row>
        <row r="731">
          <cell r="A731">
            <v>8425</v>
          </cell>
          <cell r="B731" t="str">
            <v>MILLET Michel</v>
          </cell>
          <cell r="C731" t="str">
            <v>KK</v>
          </cell>
          <cell r="E731">
            <v>50</v>
          </cell>
          <cell r="F731" t="str">
            <v>exc</v>
          </cell>
        </row>
        <row r="732">
          <cell r="A732">
            <v>8480</v>
          </cell>
          <cell r="B732" t="str">
            <v>VANGANSBEKE Gerard</v>
          </cell>
          <cell r="C732" t="str">
            <v>KK</v>
          </cell>
          <cell r="E732">
            <v>42</v>
          </cell>
          <cell r="F732" t="str">
            <v>1°</v>
          </cell>
        </row>
        <row r="733">
          <cell r="A733">
            <v>8714</v>
          </cell>
          <cell r="B733" t="str">
            <v>LOOSVELDT Frank</v>
          </cell>
          <cell r="C733" t="str">
            <v>KK</v>
          </cell>
          <cell r="E733">
            <v>34</v>
          </cell>
          <cell r="F733" t="str">
            <v>2°</v>
          </cell>
        </row>
        <row r="734">
          <cell r="A734">
            <v>9078</v>
          </cell>
          <cell r="B734" t="str">
            <v>BEKAERT Bernhard</v>
          </cell>
          <cell r="C734" t="str">
            <v>KK</v>
          </cell>
          <cell r="E734">
            <v>50</v>
          </cell>
          <cell r="F734" t="str">
            <v>exc</v>
          </cell>
        </row>
        <row r="735">
          <cell r="A735">
            <v>4680</v>
          </cell>
          <cell r="B735" t="str">
            <v>RAVESTYN Martin</v>
          </cell>
          <cell r="C735" t="str">
            <v>KK</v>
          </cell>
          <cell r="F735" t="b">
            <v>0</v>
          </cell>
        </row>
        <row r="736">
          <cell r="A736">
            <v>6727</v>
          </cell>
          <cell r="B736" t="str">
            <v>DE RYNCK Ivan</v>
          </cell>
          <cell r="C736" t="str">
            <v>KK</v>
          </cell>
          <cell r="F736" t="b">
            <v>0</v>
          </cell>
        </row>
        <row r="737">
          <cell r="A737">
            <v>4703</v>
          </cell>
          <cell r="B737" t="str">
            <v>BEGHIN Frédéric</v>
          </cell>
          <cell r="C737" t="str">
            <v>KK</v>
          </cell>
          <cell r="F737" t="b">
            <v>0</v>
          </cell>
        </row>
        <row r="738">
          <cell r="A738">
            <v>8159</v>
          </cell>
          <cell r="B738" t="str">
            <v>MONSOREZ Michel</v>
          </cell>
          <cell r="C738" t="str">
            <v>KK</v>
          </cell>
          <cell r="E738">
            <v>34</v>
          </cell>
          <cell r="F738" t="str">
            <v>2°</v>
          </cell>
        </row>
        <row r="739">
          <cell r="A739">
            <v>4730</v>
          </cell>
          <cell r="B739" t="str">
            <v>LAGAGE Roger</v>
          </cell>
          <cell r="C739" t="str">
            <v>KK</v>
          </cell>
          <cell r="F739" t="b">
            <v>0</v>
          </cell>
        </row>
        <row r="740">
          <cell r="A740">
            <v>2568</v>
          </cell>
          <cell r="B740" t="str">
            <v>CORNELISSEN Jacky</v>
          </cell>
          <cell r="C740" t="str">
            <v>KK</v>
          </cell>
          <cell r="E740">
            <v>42</v>
          </cell>
          <cell r="F740" t="str">
            <v>1°</v>
          </cell>
        </row>
        <row r="741">
          <cell r="A741">
            <v>1054</v>
          </cell>
          <cell r="B741" t="str">
            <v>DEMOS Georges</v>
          </cell>
          <cell r="C741" t="str">
            <v>KK</v>
          </cell>
          <cell r="F741" t="b">
            <v>0</v>
          </cell>
        </row>
        <row r="742">
          <cell r="A742">
            <v>4708</v>
          </cell>
          <cell r="B742" t="str">
            <v>DENNEULIN Frédéric</v>
          </cell>
          <cell r="C742" t="str">
            <v>KK</v>
          </cell>
          <cell r="F742" t="b">
            <v>0</v>
          </cell>
        </row>
        <row r="743">
          <cell r="A743">
            <v>8324</v>
          </cell>
          <cell r="B743" t="str">
            <v>VANNUXEM Jérôme</v>
          </cell>
          <cell r="C743" t="str">
            <v>KK</v>
          </cell>
          <cell r="F743" t="b">
            <v>0</v>
          </cell>
        </row>
        <row r="744">
          <cell r="A744">
            <v>7129</v>
          </cell>
          <cell r="B744" t="str">
            <v>ROELANTS Frédéric</v>
          </cell>
          <cell r="C744" t="str">
            <v>KK</v>
          </cell>
          <cell r="F744" t="b">
            <v>0</v>
          </cell>
        </row>
        <row r="745">
          <cell r="A745">
            <v>5809</v>
          </cell>
          <cell r="B745" t="str">
            <v>BITALIS Richard</v>
          </cell>
          <cell r="C745" t="str">
            <v>KK</v>
          </cell>
          <cell r="F745" t="b">
            <v>0</v>
          </cell>
        </row>
        <row r="746">
          <cell r="A746">
            <v>7457</v>
          </cell>
          <cell r="B746" t="str">
            <v>COECK Bjorn</v>
          </cell>
          <cell r="C746" t="str">
            <v>KK</v>
          </cell>
          <cell r="F746" t="b">
            <v>0</v>
          </cell>
        </row>
        <row r="747">
          <cell r="A747">
            <v>7913</v>
          </cell>
          <cell r="B747" t="str">
            <v>STOPIN Gilles</v>
          </cell>
          <cell r="C747" t="str">
            <v>KK</v>
          </cell>
          <cell r="F747" t="b">
            <v>0</v>
          </cell>
        </row>
        <row r="748">
          <cell r="A748">
            <v>1150</v>
          </cell>
          <cell r="B748" t="str">
            <v>BRANTS Ronny</v>
          </cell>
          <cell r="C748" t="str">
            <v>KK</v>
          </cell>
          <cell r="F748" t="b">
            <v>0</v>
          </cell>
        </row>
        <row r="749">
          <cell r="A749">
            <v>1053</v>
          </cell>
          <cell r="B749" t="str">
            <v>DESPREZ Jean-Pierre</v>
          </cell>
          <cell r="C749" t="str">
            <v>KK</v>
          </cell>
          <cell r="E749">
            <v>22</v>
          </cell>
          <cell r="F749" t="str">
            <v>4°</v>
          </cell>
        </row>
        <row r="750">
          <cell r="A750">
            <v>1059</v>
          </cell>
          <cell r="B750" t="str">
            <v>CARDON Eddy</v>
          </cell>
          <cell r="C750" t="str">
            <v>KK</v>
          </cell>
          <cell r="E750">
            <v>34</v>
          </cell>
          <cell r="F750" t="str">
            <v>2°</v>
          </cell>
        </row>
        <row r="751">
          <cell r="A751">
            <v>3508</v>
          </cell>
          <cell r="B751" t="str">
            <v>BUYLE Stany</v>
          </cell>
          <cell r="C751" t="str">
            <v>KK</v>
          </cell>
          <cell r="F751" t="b">
            <v>0</v>
          </cell>
        </row>
        <row r="752">
          <cell r="A752">
            <v>9530</v>
          </cell>
          <cell r="B752" t="str">
            <v>DESMET Alain</v>
          </cell>
          <cell r="C752" t="str">
            <v>KK</v>
          </cell>
        </row>
        <row r="753">
          <cell r="A753">
            <v>8696</v>
          </cell>
          <cell r="B753" t="str">
            <v>DORARD Steve</v>
          </cell>
          <cell r="C753" t="str">
            <v>KK</v>
          </cell>
        </row>
        <row r="754">
          <cell r="A754">
            <v>4589</v>
          </cell>
          <cell r="B754" t="str">
            <v>GODEFROIDT Frédéric</v>
          </cell>
          <cell r="C754" t="str">
            <v>KK</v>
          </cell>
        </row>
        <row r="755">
          <cell r="A755">
            <v>9968</v>
          </cell>
          <cell r="B755" t="str">
            <v>BRUYERE Michel</v>
          </cell>
          <cell r="C755" t="str">
            <v>KK</v>
          </cell>
        </row>
        <row r="756">
          <cell r="A756">
            <v>7401</v>
          </cell>
          <cell r="B756" t="str">
            <v>CHRISTIANI Dave</v>
          </cell>
          <cell r="C756" t="str">
            <v>KK</v>
          </cell>
        </row>
        <row r="757">
          <cell r="A757">
            <v>9767</v>
          </cell>
          <cell r="B757" t="str">
            <v>VANHULLE CHRIS</v>
          </cell>
          <cell r="C757" t="str">
            <v>KK</v>
          </cell>
          <cell r="E757">
            <v>22</v>
          </cell>
          <cell r="F757" t="str">
            <v>4°</v>
          </cell>
        </row>
        <row r="758">
          <cell r="A758">
            <v>9779</v>
          </cell>
          <cell r="B758" t="str">
            <v>FLORENT JULIEN</v>
          </cell>
          <cell r="C758" t="str">
            <v>KK</v>
          </cell>
          <cell r="F758" t="b">
            <v>0</v>
          </cell>
        </row>
        <row r="759">
          <cell r="A759">
            <v>1116</v>
          </cell>
          <cell r="B759" t="str">
            <v>DE BECKER JEAN-JACQUES</v>
          </cell>
          <cell r="C759" t="str">
            <v>KK</v>
          </cell>
          <cell r="F759" t="b">
            <v>0</v>
          </cell>
        </row>
        <row r="760">
          <cell r="A760">
            <v>8735</v>
          </cell>
          <cell r="B760" t="str">
            <v>VAN DEN BUVERIE Eric</v>
          </cell>
          <cell r="C760" t="str">
            <v>KK</v>
          </cell>
          <cell r="E760">
            <v>27</v>
          </cell>
          <cell r="F760" t="str">
            <v>3°</v>
          </cell>
        </row>
        <row r="762">
          <cell r="A762">
            <v>4702</v>
          </cell>
          <cell r="B762" t="str">
            <v>BEGHIN Bernard</v>
          </cell>
          <cell r="C762" t="str">
            <v>RT</v>
          </cell>
          <cell r="E762">
            <v>34</v>
          </cell>
          <cell r="F762" t="str">
            <v>2°</v>
          </cell>
        </row>
        <row r="763">
          <cell r="A763">
            <v>4709</v>
          </cell>
          <cell r="B763" t="str">
            <v>DESBONNEZ Philippe</v>
          </cell>
          <cell r="C763" t="str">
            <v>RT</v>
          </cell>
          <cell r="E763">
            <v>27</v>
          </cell>
          <cell r="F763" t="str">
            <v>3°</v>
          </cell>
        </row>
        <row r="764">
          <cell r="A764">
            <v>4710</v>
          </cell>
          <cell r="B764" t="str">
            <v>EQUIPART Pierre</v>
          </cell>
          <cell r="C764" t="str">
            <v>RT</v>
          </cell>
          <cell r="E764">
            <v>34</v>
          </cell>
          <cell r="F764" t="str">
            <v>2°</v>
          </cell>
        </row>
        <row r="765">
          <cell r="A765">
            <v>4715</v>
          </cell>
          <cell r="B765" t="str">
            <v>LAMPE Guy</v>
          </cell>
          <cell r="C765" t="str">
            <v>RT</v>
          </cell>
          <cell r="E765">
            <v>15</v>
          </cell>
          <cell r="F765" t="str">
            <v>6°</v>
          </cell>
        </row>
        <row r="766">
          <cell r="A766">
            <v>4740</v>
          </cell>
          <cell r="B766" t="str">
            <v>BEGHIN Julien</v>
          </cell>
          <cell r="C766" t="str">
            <v>RT</v>
          </cell>
          <cell r="F766" t="b">
            <v>0</v>
          </cell>
        </row>
        <row r="767">
          <cell r="A767">
            <v>6441</v>
          </cell>
          <cell r="B767" t="str">
            <v>BERRIER Jean-Pierre</v>
          </cell>
          <cell r="C767" t="str">
            <v>RT</v>
          </cell>
          <cell r="F767" t="b">
            <v>0</v>
          </cell>
        </row>
        <row r="768">
          <cell r="A768">
            <v>9075</v>
          </cell>
          <cell r="B768" t="str">
            <v>FLORIN Marc</v>
          </cell>
          <cell r="C768" t="str">
            <v>RT</v>
          </cell>
          <cell r="E768">
            <v>50</v>
          </cell>
          <cell r="F768" t="str">
            <v>exc</v>
          </cell>
        </row>
        <row r="769">
          <cell r="A769">
            <v>9076</v>
          </cell>
          <cell r="B769" t="str">
            <v>DELPANQUE Fabien</v>
          </cell>
          <cell r="C769" t="str">
            <v>RT</v>
          </cell>
          <cell r="F769" t="b">
            <v>0</v>
          </cell>
        </row>
        <row r="770">
          <cell r="A770">
            <v>9272</v>
          </cell>
          <cell r="B770" t="str">
            <v>GUENEZ Christophe</v>
          </cell>
          <cell r="C770" t="str">
            <v>RT</v>
          </cell>
          <cell r="E770">
            <v>42</v>
          </cell>
          <cell r="F770" t="str">
            <v>1°</v>
          </cell>
        </row>
        <row r="771">
          <cell r="A771">
            <v>9435</v>
          </cell>
          <cell r="B771" t="str">
            <v>VERCAMPST Rémy</v>
          </cell>
          <cell r="C771" t="str">
            <v>RT</v>
          </cell>
          <cell r="F771" t="b">
            <v>0</v>
          </cell>
        </row>
        <row r="772">
          <cell r="A772">
            <v>8694</v>
          </cell>
          <cell r="B772" t="str">
            <v>VANDEMAELE  Paul-André</v>
          </cell>
          <cell r="C772" t="str">
            <v>RT</v>
          </cell>
          <cell r="E772">
            <v>42</v>
          </cell>
          <cell r="F772" t="str">
            <v>1°</v>
          </cell>
        </row>
        <row r="773">
          <cell r="A773">
            <v>7693</v>
          </cell>
          <cell r="B773" t="str">
            <v>FAREZ Luc</v>
          </cell>
          <cell r="C773" t="str">
            <v>RT</v>
          </cell>
          <cell r="F773" t="b">
            <v>0</v>
          </cell>
        </row>
        <row r="774">
          <cell r="A774">
            <v>9528</v>
          </cell>
          <cell r="B774" t="str">
            <v>DE SOUSA Joaquim</v>
          </cell>
          <cell r="C774" t="str">
            <v>RT</v>
          </cell>
          <cell r="E774">
            <v>34</v>
          </cell>
          <cell r="F774" t="str">
            <v>2°</v>
          </cell>
        </row>
        <row r="775">
          <cell r="A775">
            <v>4714</v>
          </cell>
          <cell r="B775" t="str">
            <v>LAMOTE Francis</v>
          </cell>
          <cell r="C775" t="str">
            <v>RT</v>
          </cell>
          <cell r="E775">
            <v>22</v>
          </cell>
          <cell r="F775" t="str">
            <v>4°</v>
          </cell>
        </row>
        <row r="776">
          <cell r="A776">
            <v>9077</v>
          </cell>
          <cell r="B776" t="str">
            <v>COUCKE Gabriel</v>
          </cell>
          <cell r="C776" t="str">
            <v>RT</v>
          </cell>
          <cell r="E776">
            <v>27</v>
          </cell>
          <cell r="F776" t="str">
            <v>3°</v>
          </cell>
        </row>
        <row r="777">
          <cell r="A777">
            <v>7542</v>
          </cell>
          <cell r="B777" t="str">
            <v xml:space="preserve">DESTAILLEUR Patrick </v>
          </cell>
          <cell r="C777" t="str">
            <v>RT</v>
          </cell>
          <cell r="E777">
            <v>34</v>
          </cell>
          <cell r="F777" t="str">
            <v>2°</v>
          </cell>
        </row>
        <row r="778">
          <cell r="A778">
            <v>9971</v>
          </cell>
          <cell r="B778" t="str">
            <v>DUEZ Bernard</v>
          </cell>
          <cell r="C778" t="str">
            <v>RT</v>
          </cell>
          <cell r="F778" t="b">
            <v>0</v>
          </cell>
        </row>
        <row r="782">
          <cell r="A782">
            <v>9289</v>
          </cell>
          <cell r="B782" t="str">
            <v>PARPINEL Roger</v>
          </cell>
          <cell r="C782" t="str">
            <v>DAM</v>
          </cell>
          <cell r="E782">
            <v>22</v>
          </cell>
          <cell r="F782" t="str">
            <v>4°</v>
          </cell>
        </row>
        <row r="784">
          <cell r="A784">
            <v>2292</v>
          </cell>
          <cell r="B784" t="str">
            <v>SLAGMOLEN Fréderick</v>
          </cell>
          <cell r="C784" t="str">
            <v>STB</v>
          </cell>
          <cell r="E784">
            <v>34</v>
          </cell>
          <cell r="F784" t="str">
            <v>2°</v>
          </cell>
        </row>
        <row r="785">
          <cell r="A785">
            <v>2204</v>
          </cell>
          <cell r="B785" t="str">
            <v>CLOET Marc</v>
          </cell>
          <cell r="C785" t="str">
            <v>STB</v>
          </cell>
          <cell r="E785">
            <v>34</v>
          </cell>
          <cell r="F785" t="str">
            <v>2°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9"/>
  <sheetViews>
    <sheetView tabSelected="1" workbookViewId="0">
      <selection activeCell="BQ27" sqref="BQ27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3.140625" customWidth="1"/>
    <col min="17" max="17" width="0.7109375" customWidth="1"/>
    <col min="18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4" width="2.7109375" customWidth="1"/>
    <col min="45" max="45" width="2.28515625" customWidth="1"/>
    <col min="46" max="46" width="0.85546875" customWidth="1"/>
    <col min="47" max="52" width="2.7109375" hidden="1" customWidth="1"/>
    <col min="53" max="84" width="2.7109375" customWidth="1"/>
  </cols>
  <sheetData>
    <row r="1" spans="1:55" ht="24.75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</row>
    <row r="2" spans="1:55" ht="2.2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6"/>
    </row>
    <row r="3" spans="1:55" ht="20.25" customHeight="1" x14ac:dyDescent="0.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55" ht="18.75" customHeight="1" x14ac:dyDescent="0.4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2"/>
    </row>
    <row r="5" spans="1:55" ht="3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6"/>
    </row>
    <row r="6" spans="1:55" ht="15" x14ac:dyDescent="0.25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55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 t="s">
        <v>4</v>
      </c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9"/>
    </row>
    <row r="9" spans="1:55" ht="15" x14ac:dyDescent="0.25">
      <c r="A9" s="20" t="s">
        <v>5</v>
      </c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7"/>
    </row>
    <row r="10" spans="1:55" ht="6.75" customHeight="1" x14ac:dyDescent="0.2"/>
    <row r="11" spans="1:55" x14ac:dyDescent="0.2">
      <c r="A11" s="22">
        <v>1046</v>
      </c>
      <c r="B11" s="23"/>
      <c r="C11" s="24"/>
      <c r="D11" s="25" t="str">
        <f>IF($A11=0," ",VLOOKUP(A11,[1]leden!A:C,2,FALSE))</f>
        <v xml:space="preserve">BRUGGEMAN Franky </v>
      </c>
      <c r="E11" s="26"/>
      <c r="F11" s="26"/>
      <c r="G11" s="26"/>
      <c r="H11" s="26"/>
      <c r="I11" s="26"/>
      <c r="J11" s="27"/>
      <c r="K11" s="24"/>
      <c r="L11" s="22" t="str">
        <f>IF($A11=0," ",VLOOKUP(A11,[1]leden!A:C,3,FALSE))</f>
        <v>K.EBC</v>
      </c>
      <c r="M11" s="23"/>
      <c r="N11" s="28">
        <f>IF($A11=0," ",VLOOKUP($A11,[1]leden!A:D,4,FALSE))</f>
        <v>0</v>
      </c>
      <c r="O11" s="24"/>
      <c r="P11" s="29" t="str">
        <f>IF($A11=0," ",VLOOKUP(A11,[1]leden!A:F,6,FALSE))</f>
        <v>4°</v>
      </c>
      <c r="Q11" s="29">
        <f>IF($A11=0," ",VLOOKUP($A11,[1]leden!A:E,5,FALSE))</f>
        <v>22</v>
      </c>
      <c r="R11" s="29">
        <v>22</v>
      </c>
      <c r="S11" s="29">
        <v>45</v>
      </c>
      <c r="T11" s="29"/>
      <c r="U11" s="29">
        <v>14</v>
      </c>
      <c r="V11" s="29">
        <v>52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4"/>
      <c r="AP11" s="30">
        <f>ROUNDDOWN(AY11/AZ11,3)</f>
        <v>0.33700000000000002</v>
      </c>
      <c r="AQ11" s="31"/>
      <c r="AR11" s="24"/>
      <c r="AS11" s="24" t="str">
        <f>IF(AP11&lt;0.415,"OG",IF(AND(AP11&gt;=0.415,AP11&lt;0.51),"MG",IF(AND(AP11&gt;=0.51,AP11&lt;0.625),"PR",IF(AND(AP11&gt;=0.625,AP11&lt;0.79),DPR,IF(AP11&lt;=0.79,DRPR,"")))))</f>
        <v>OG</v>
      </c>
      <c r="AY11" s="24">
        <f>SUM(R11,U11,X11,AA11,AD11,AG11,AJ11,AM11)*0.9082</f>
        <v>32.6952</v>
      </c>
      <c r="AZ11" s="24">
        <f>SUM(S11,V11,Y11,AB11,AE11,AH11,AK11,AN11)</f>
        <v>97</v>
      </c>
    </row>
    <row r="12" spans="1:55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55" x14ac:dyDescent="0.2">
      <c r="A13" s="22">
        <v>9057</v>
      </c>
      <c r="B13" s="23"/>
      <c r="C13" s="24"/>
      <c r="D13" s="25" t="str">
        <f>VLOOKUP(A13,[1]leden!A:C,2,FALSE)</f>
        <v>BONTE William</v>
      </c>
      <c r="E13" s="26"/>
      <c r="F13" s="26"/>
      <c r="G13" s="26"/>
      <c r="H13" s="26"/>
      <c r="I13" s="26"/>
      <c r="J13" s="27"/>
      <c r="K13" s="24"/>
      <c r="L13" s="22" t="str">
        <f>VLOOKUP(A13,[1]leden!A:C,3,FALSE)</f>
        <v>K.EBC</v>
      </c>
      <c r="M13" s="23"/>
      <c r="N13" s="24"/>
      <c r="O13" s="24"/>
      <c r="P13" s="29" t="str">
        <f>VLOOKUP(A13,[1]leden!A:F,6,FALSE)</f>
        <v>3°</v>
      </c>
      <c r="Q13" s="29">
        <f>VLOOKUP(A13,[1]leden!A:D,4,FALSE)</f>
        <v>0</v>
      </c>
      <c r="R13" s="32">
        <v>17</v>
      </c>
      <c r="S13" s="32">
        <v>35</v>
      </c>
      <c r="T13" s="29"/>
      <c r="U13" s="29">
        <v>23</v>
      </c>
      <c r="V13" s="29">
        <v>53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4"/>
      <c r="AP13" s="30">
        <f>ROUNDDOWN(AY13/AZ13,3)</f>
        <v>0.41199999999999998</v>
      </c>
      <c r="AQ13" s="31"/>
      <c r="AR13" s="24"/>
      <c r="AS13" s="24" t="str">
        <f>IF(AP13&lt;0.51,"OG",IF(AND(AP13&gt;=0.51,AP13&lt;0.625),"MG",IF(AND(AP13&gt;=0.625,AP13&lt;0.79),"PR",IF(AND(AP13&gt;=790,AP13&lt;0.975),DPR,IF(AP13&lt;=0.975,DRPR,"")))))</f>
        <v>OG</v>
      </c>
      <c r="AT13" s="24"/>
      <c r="AU13" s="24"/>
      <c r="AV13" s="24"/>
      <c r="AW13" s="24"/>
      <c r="AX13" s="24"/>
      <c r="AY13" s="24">
        <f>SUM(R13,U13,X13,AA13,AD13,AG13,AJ13,AM13)*0.9082</f>
        <v>36.328000000000003</v>
      </c>
      <c r="AZ13" s="24">
        <f>SUM(S13,V13,Y13,AB13,AE13,AH13,AK13,AN13)</f>
        <v>88</v>
      </c>
      <c r="BA13" s="24"/>
      <c r="BB13" s="24"/>
      <c r="BC13" s="24"/>
    </row>
    <row r="14" spans="1:55" ht="3.75" customHeight="1" x14ac:dyDescent="0.2">
      <c r="A14" s="24"/>
      <c r="B14" s="24"/>
      <c r="C14" s="24"/>
      <c r="D14" s="33"/>
      <c r="E14" s="33"/>
      <c r="F14" s="33"/>
      <c r="G14" s="33"/>
      <c r="H14" s="33"/>
      <c r="I14" s="33"/>
      <c r="J14" s="33"/>
      <c r="K14" s="24"/>
      <c r="L14" s="24"/>
      <c r="M14" s="24"/>
      <c r="N14" s="24"/>
      <c r="O14" s="24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x14ac:dyDescent="0.2">
      <c r="A15" s="22">
        <v>4472</v>
      </c>
      <c r="B15" s="23"/>
      <c r="C15" s="24"/>
      <c r="D15" s="25" t="str">
        <f>VLOOKUP(A15,[1]leden!A:C,2,FALSE)</f>
        <v>DE BAETS Danny</v>
      </c>
      <c r="E15" s="26"/>
      <c r="F15" s="26"/>
      <c r="G15" s="26"/>
      <c r="H15" s="26"/>
      <c r="I15" s="26"/>
      <c r="J15" s="27"/>
      <c r="K15" s="24"/>
      <c r="L15" s="22" t="str">
        <f>VLOOKUP(A15,[1]leden!A:C,3,FALSE)</f>
        <v>K.EWH</v>
      </c>
      <c r="M15" s="23"/>
      <c r="N15" s="24"/>
      <c r="O15" s="24"/>
      <c r="P15" s="29" t="str">
        <f>VLOOKUP(A15,[1]leden!A:F,6,FALSE)</f>
        <v>3°</v>
      </c>
      <c r="Q15" s="29">
        <f>VLOOKUP(A15,[1]leden!A:D,4,FALSE)</f>
        <v>0</v>
      </c>
      <c r="R15" s="29">
        <v>18</v>
      </c>
      <c r="S15" s="29">
        <v>45</v>
      </c>
      <c r="T15" s="29"/>
      <c r="U15" s="29">
        <v>24</v>
      </c>
      <c r="V15" s="29">
        <v>48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4"/>
      <c r="AP15" s="30">
        <f>ROUNDDOWN(AY15/AZ15,3)</f>
        <v>0.41</v>
      </c>
      <c r="AQ15" s="31"/>
      <c r="AR15" s="24"/>
      <c r="AS15" s="24" t="str">
        <f>IF(AP15&lt;0.51,"OG",IF(AND(AP15&gt;=0.51,AP15&lt;0.625),"MG",IF(AND(AP15&gt;=0.625,AP15&lt;0.79),"PR",IF(AND(AP15&gt;=790,AP15&lt;0.975),DPR,IF(AP15&lt;=0.975,DRPR,"")))))</f>
        <v>OG</v>
      </c>
      <c r="AT15" s="24"/>
      <c r="AU15" s="24"/>
      <c r="AV15" s="24"/>
      <c r="AW15" s="24"/>
      <c r="AX15" s="24"/>
      <c r="AY15" s="24">
        <f>SUM(R15,U15,X15,AA15,AD15,AG15,AJ15,AM15)*0.9082</f>
        <v>38.144399999999997</v>
      </c>
      <c r="AZ15" s="24">
        <f>SUM(S15,V15,Y15,AB15,AE15,AH15,AK15,AN15)</f>
        <v>93</v>
      </c>
      <c r="BA15" s="24"/>
      <c r="BB15" s="24"/>
      <c r="BC15" s="24"/>
    </row>
    <row r="16" spans="1:55" ht="3.75" customHeight="1" x14ac:dyDescent="0.2">
      <c r="A16" s="24"/>
      <c r="B16" s="24"/>
      <c r="C16" s="24"/>
      <c r="D16" s="33"/>
      <c r="E16" s="33"/>
      <c r="F16" s="33"/>
      <c r="G16" s="33"/>
      <c r="H16" s="33"/>
      <c r="I16" s="33"/>
      <c r="J16" s="33"/>
      <c r="K16" s="24"/>
      <c r="L16" s="24"/>
      <c r="M16" s="24"/>
      <c r="N16" s="24"/>
      <c r="O16" s="24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x14ac:dyDescent="0.2">
      <c r="A17" s="22">
        <v>7474</v>
      </c>
      <c r="B17" s="23"/>
      <c r="C17" s="24"/>
      <c r="D17" s="25" t="str">
        <f>VLOOKUP(A17,[1]leden!A:C,2,FALSE)</f>
        <v>GEIRNAERT Marc</v>
      </c>
      <c r="E17" s="26"/>
      <c r="F17" s="26"/>
      <c r="G17" s="26"/>
      <c r="H17" s="26"/>
      <c r="I17" s="26"/>
      <c r="J17" s="27"/>
      <c r="K17" s="24"/>
      <c r="L17" s="22" t="str">
        <f>VLOOKUP(A17,[1]leden!A:C,3,FALSE)</f>
        <v>K.EBC</v>
      </c>
      <c r="M17" s="23"/>
      <c r="N17" s="24"/>
      <c r="O17" s="24"/>
      <c r="P17" s="29" t="str">
        <f>VLOOKUP(A17,[1]leden!A:F,6,FALSE)</f>
        <v>3°</v>
      </c>
      <c r="Q17" s="29">
        <f>VLOOKUP(A17,[1]leden!A:D,4,FALSE)</f>
        <v>0</v>
      </c>
      <c r="R17" s="29">
        <v>27</v>
      </c>
      <c r="S17" s="29">
        <v>40</v>
      </c>
      <c r="T17" s="29"/>
      <c r="U17" s="29">
        <v>11</v>
      </c>
      <c r="V17" s="29">
        <v>27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4"/>
      <c r="AP17" s="30">
        <f>ROUNDDOWN(AY17/AZ17,3)</f>
        <v>0.51500000000000001</v>
      </c>
      <c r="AQ17" s="31"/>
      <c r="AR17" s="24"/>
      <c r="AS17" s="24" t="str">
        <f>IF(AP17&lt;0.51,"OG",IF(AND(AP17&gt;=0.51,AP17&lt;0.625),"MG",IF(AND(AP17&gt;=0.625,AP17&lt;0.79),"PR",IF(AND(AP17&gt;=790,AP17&lt;0.975),DPR,IF(AP17&lt;=0.975,DRPR,"")))))</f>
        <v>MG</v>
      </c>
      <c r="AT17" s="24"/>
      <c r="AU17" s="24"/>
      <c r="AV17" s="24"/>
      <c r="AW17" s="24"/>
      <c r="AX17" s="24"/>
      <c r="AY17" s="24">
        <f>SUM(R17,U17,X17,AA17,AD17,AG17,AJ17,AM17)*0.9082</f>
        <v>34.511600000000001</v>
      </c>
      <c r="AZ17" s="24">
        <f>SUM(S17,V17,Y17,AB17,AE17,AH17,AK17,AN17)</f>
        <v>67</v>
      </c>
      <c r="BA17" s="24"/>
      <c r="BB17" s="24"/>
      <c r="BC17" s="24"/>
    </row>
    <row r="18" spans="1:55" ht="3" customHeight="1" x14ac:dyDescent="0.2">
      <c r="A18" s="24"/>
      <c r="B18" s="24"/>
      <c r="C18" s="24"/>
      <c r="D18" s="33"/>
      <c r="E18" s="33"/>
      <c r="F18" s="33"/>
      <c r="G18" s="33"/>
      <c r="H18" s="33"/>
      <c r="I18" s="33"/>
      <c r="J18" s="33"/>
      <c r="K18" s="24"/>
      <c r="L18" s="24"/>
      <c r="M18" s="24"/>
      <c r="N18" s="24"/>
      <c r="O18" s="24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x14ac:dyDescent="0.2">
      <c r="A19" s="22">
        <v>4966</v>
      </c>
      <c r="B19" s="23"/>
      <c r="C19" s="24"/>
      <c r="D19" s="25" t="str">
        <f>VLOOKUP(A19,[1]leden!A:C,2,FALSE)</f>
        <v>ROSSEL Francis</v>
      </c>
      <c r="E19" s="26"/>
      <c r="F19" s="26"/>
      <c r="G19" s="26"/>
      <c r="H19" s="26"/>
      <c r="I19" s="26"/>
      <c r="J19" s="27"/>
      <c r="K19" s="24"/>
      <c r="L19" s="22" t="str">
        <f>VLOOKUP(A19,[1]leden!A:C,3,FALSE)</f>
        <v>UN</v>
      </c>
      <c r="M19" s="23"/>
      <c r="N19" s="24"/>
      <c r="O19" s="24"/>
      <c r="P19" s="29" t="str">
        <f>VLOOKUP(A19,[1]leden!A:F,6,FALSE)</f>
        <v>3°</v>
      </c>
      <c r="Q19" s="29">
        <f>VLOOKUP(A19,[1]leden!A:D,4,FALSE)</f>
        <v>0</v>
      </c>
      <c r="R19" s="29">
        <v>18</v>
      </c>
      <c r="S19" s="29">
        <v>40</v>
      </c>
      <c r="T19" s="29"/>
      <c r="U19" s="29">
        <v>21</v>
      </c>
      <c r="V19" s="29">
        <v>32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4"/>
      <c r="AP19" s="30">
        <f>ROUNDDOWN(AY19/AZ19,3)</f>
        <v>0.49099999999999999</v>
      </c>
      <c r="AQ19" s="31"/>
      <c r="AR19" s="24"/>
      <c r="AS19" s="24" t="str">
        <f>IF(AP19&lt;0.51,"OG",IF(AND(AP19&gt;=0.51,AP19&lt;0.625),"MG",IF(AND(AP19&gt;=0.625,AP19&lt;0.79),"PR",IF(AND(AP19&gt;=790,AP19&lt;0.975),DPR,IF(AP19&lt;=0.975,DRPR,"")))))</f>
        <v>OG</v>
      </c>
      <c r="AT19" s="24"/>
      <c r="AU19" s="24"/>
      <c r="AV19" s="24"/>
      <c r="AW19" s="24"/>
      <c r="AX19" s="24"/>
      <c r="AY19" s="24">
        <f>SUM(R19,U19,X19,AA19,AD19,AG19,AJ19,AM19)*0.9082</f>
        <v>35.419800000000002</v>
      </c>
      <c r="AZ19" s="24">
        <f>SUM(S19,V19,Y19,AB19,AE19,AH19,AK19,AN19)</f>
        <v>72</v>
      </c>
      <c r="BA19" s="24"/>
      <c r="BB19" s="24"/>
      <c r="BC19" s="24"/>
    </row>
    <row r="20" spans="1:55" ht="5.25" customHeight="1" x14ac:dyDescent="0.2">
      <c r="A20" s="24"/>
      <c r="B20" s="24"/>
      <c r="C20" s="24"/>
      <c r="D20" s="33"/>
      <c r="E20" s="33"/>
      <c r="F20" s="33"/>
      <c r="G20" s="33"/>
      <c r="H20" s="33"/>
      <c r="I20" s="33"/>
      <c r="J20" s="33"/>
      <c r="K20" s="24"/>
      <c r="L20" s="24"/>
      <c r="M20" s="24"/>
      <c r="N20" s="24"/>
      <c r="O20" s="24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x14ac:dyDescent="0.2">
      <c r="A21" s="22">
        <v>4544</v>
      </c>
      <c r="B21" s="23"/>
      <c r="C21" s="24"/>
      <c r="D21" s="25" t="str">
        <f>VLOOKUP(A21,[1]leden!A:C,2,FALSE)</f>
        <v>GEVAERT Michel</v>
      </c>
      <c r="E21" s="26"/>
      <c r="F21" s="26"/>
      <c r="G21" s="26"/>
      <c r="H21" s="26"/>
      <c r="I21" s="26"/>
      <c r="J21" s="27"/>
      <c r="K21" s="24"/>
      <c r="L21" s="22" t="str">
        <f>VLOOKUP(A21,[1]leden!A:C,3,FALSE)</f>
        <v>K.EBC</v>
      </c>
      <c r="M21" s="23"/>
      <c r="N21" s="24"/>
      <c r="O21" s="24"/>
      <c r="P21" s="29" t="str">
        <f>VLOOKUP(A21,[1]leden!A:F,6,FALSE)</f>
        <v>3°</v>
      </c>
      <c r="Q21" s="29">
        <f>VLOOKUP(A21,[1]leden!A:D,4,FALSE)</f>
        <v>0</v>
      </c>
      <c r="R21" s="29">
        <v>23</v>
      </c>
      <c r="S21" s="29">
        <v>45</v>
      </c>
      <c r="T21" s="29"/>
      <c r="U21" s="29">
        <v>23</v>
      </c>
      <c r="V21" s="29">
        <v>42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4"/>
      <c r="AP21" s="30">
        <f>ROUNDDOWN(AY21/AZ21,3)</f>
        <v>0.48</v>
      </c>
      <c r="AQ21" s="31"/>
      <c r="AR21" s="24"/>
      <c r="AS21" s="24" t="str">
        <f>IF(AP21&lt;0.51,"OG",IF(AND(AP21&gt;=0.51,AP21&lt;0.625),"MG",IF(AND(AP21&gt;=0.625,AP21&lt;0.79),"PR",IF(AND(AP21&gt;=790,AP21&lt;0.975),DPR,IF(AP21&lt;=0.975,DRPR,"")))))</f>
        <v>OG</v>
      </c>
      <c r="AT21" s="24"/>
      <c r="AU21" s="24"/>
      <c r="AV21" s="24"/>
      <c r="AW21" s="24"/>
      <c r="AX21" s="24"/>
      <c r="AY21" s="24">
        <f>SUM(R21,U21,X21,AA21,AD21,AG21,AJ21,AM21)*0.9082</f>
        <v>41.777200000000001</v>
      </c>
      <c r="AZ21" s="24">
        <f>SUM(S21,V21,Y21,AB21,AE21,AH21,AK21,AN21)</f>
        <v>87</v>
      </c>
      <c r="BA21" s="24"/>
      <c r="BB21" s="24"/>
      <c r="BC21" s="24"/>
    </row>
    <row r="22" spans="1:55" ht="3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34"/>
      <c r="AT22" s="5"/>
      <c r="AU22" s="5"/>
      <c r="AV22" s="5"/>
      <c r="AW22" s="5"/>
    </row>
    <row r="23" spans="1:55" x14ac:dyDescent="0.2">
      <c r="A23" s="22">
        <v>4491</v>
      </c>
      <c r="B23" s="23"/>
      <c r="C23" s="24"/>
      <c r="D23" s="25" t="str">
        <f>IF($A23=0," ",VLOOKUP(A23,[1]leden!A:C,2,FALSE))</f>
        <v>VAN SCHUYLENBERGH Jean-Paul</v>
      </c>
      <c r="E23" s="26"/>
      <c r="F23" s="26"/>
      <c r="G23" s="26"/>
      <c r="H23" s="26"/>
      <c r="I23" s="26"/>
      <c r="J23" s="27"/>
      <c r="K23" s="24"/>
      <c r="L23" s="22" t="str">
        <f>IF($A23=0," ",VLOOKUP(A23,[1]leden!A:C,3,FALSE))</f>
        <v>K.EBC</v>
      </c>
      <c r="M23" s="23"/>
      <c r="N23" s="28">
        <f>IF($A23=0," ",VLOOKUP($A23,[1]leden!A:D,4,FALSE))</f>
        <v>0</v>
      </c>
      <c r="O23" s="24"/>
      <c r="P23" s="29" t="str">
        <f>IF($A23=0," ",VLOOKUP(A23,[1]leden!A:F,6,FALSE))</f>
        <v>2°</v>
      </c>
      <c r="Q23" s="35"/>
      <c r="R23" s="33"/>
      <c r="S23" s="36" t="s">
        <v>6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7"/>
      <c r="AN23" s="37"/>
      <c r="AO23" s="38"/>
      <c r="AP23" s="39" t="e">
        <f>ROUNDDOWN(AY23/AZ23,3)</f>
        <v>#DIV/0!</v>
      </c>
      <c r="AQ23" s="39"/>
      <c r="AR23" s="40"/>
      <c r="AS23" s="40" t="e">
        <f>IF(AP23&lt;0.975,"OG",IF(AP23&gt;=0.975,"MG"))</f>
        <v>#DIV/0!</v>
      </c>
      <c r="AT23" s="41"/>
      <c r="AU23" s="41"/>
      <c r="AV23" s="41"/>
      <c r="AW23" s="41"/>
      <c r="AX23" s="41"/>
      <c r="AY23" s="41">
        <f>SUM(R23,U23,X23,AA23,AD23,AG23,AJ23,AM23)*0.9082</f>
        <v>0</v>
      </c>
      <c r="AZ23" s="41">
        <f>SUM(S23,V23,Y23,AB23,AE23,AH23,AK23,AN23)</f>
        <v>0</v>
      </c>
    </row>
    <row r="24" spans="1:55" x14ac:dyDescent="0.2">
      <c r="A24" s="22">
        <v>4446</v>
      </c>
      <c r="B24" s="23"/>
      <c r="C24" s="24"/>
      <c r="D24" s="25" t="str">
        <f>IF($A24=0," ",VLOOKUP(A24,[1]leden!A:C,2,FALSE))</f>
        <v>FOURNEAU Alain</v>
      </c>
      <c r="E24" s="26"/>
      <c r="F24" s="26"/>
      <c r="G24" s="26"/>
      <c r="H24" s="26"/>
      <c r="I24" s="26"/>
      <c r="J24" s="27"/>
      <c r="K24" s="24"/>
      <c r="L24" s="22" t="str">
        <f>IF($A24=0," ",VLOOKUP(A24,[1]leden!A:C,3,FALSE))</f>
        <v>K.EWH</v>
      </c>
      <c r="M24" s="23"/>
      <c r="N24" s="28">
        <f>IF($A24=0," ",VLOOKUP($A24,[1]leden!A:D,4,FALSE))</f>
        <v>0</v>
      </c>
      <c r="O24" s="24"/>
      <c r="P24" s="29" t="str">
        <f>IF($A24=0," ",VLOOKUP(A24,[1]leden!A:F,6,FALSE))</f>
        <v>2°</v>
      </c>
      <c r="Q24" s="35"/>
      <c r="R24" s="33"/>
      <c r="S24" s="36" t="s">
        <v>6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37"/>
      <c r="AN24" s="37"/>
      <c r="AO24" s="38"/>
      <c r="AP24" s="39" t="e">
        <f>ROUNDDOWN(AY24/AZ24,3)</f>
        <v>#DIV/0!</v>
      </c>
      <c r="AQ24" s="39"/>
      <c r="AR24" s="40"/>
      <c r="AS24" s="40" t="e">
        <f>IF(AP24&lt;0.975,"OG",IF(AP24&gt;=0.975,"MG"))</f>
        <v>#DIV/0!</v>
      </c>
      <c r="AT24" s="41"/>
      <c r="AU24" s="41"/>
      <c r="AV24" s="41"/>
      <c r="AW24" s="41"/>
      <c r="AX24" s="41"/>
      <c r="AY24" s="41">
        <f>SUM(R24,U24,X24,AA24,AD24,AG24,AJ24,AM24)*0.9082</f>
        <v>0</v>
      </c>
      <c r="AZ24" s="41">
        <f>SUM(S24,V24,Y24,AB24,AE24,AH24,AK24,AN24)</f>
        <v>0</v>
      </c>
    </row>
    <row r="25" spans="1:55" x14ac:dyDescent="0.2">
      <c r="A25" s="22">
        <v>9066</v>
      </c>
      <c r="B25" s="23"/>
      <c r="C25" s="24"/>
      <c r="D25" s="25" t="str">
        <f>IF($A25=0," ",VLOOKUP(A25,[1]leden!A:C,2,FALSE))</f>
        <v>WILLEMS  Raymond</v>
      </c>
      <c r="E25" s="26"/>
      <c r="F25" s="26"/>
      <c r="G25" s="26"/>
      <c r="H25" s="26"/>
      <c r="I25" s="26"/>
      <c r="J25" s="27"/>
      <c r="K25" s="24"/>
      <c r="L25" s="22" t="str">
        <f>IF($A25=0," ",VLOOKUP(A25,[1]leden!A:C,3,FALSE))</f>
        <v>KBCAW</v>
      </c>
      <c r="M25" s="23"/>
      <c r="N25" s="28">
        <f>IF($A25=0," ",VLOOKUP($A25,[1]leden!A:D,4,FALSE))</f>
        <v>0</v>
      </c>
      <c r="O25" s="24"/>
      <c r="P25" s="29" t="str">
        <f>IF($A25=0," ",VLOOKUP(A25,[1]leden!A:F,6,FALSE))</f>
        <v>2°</v>
      </c>
      <c r="Q25" s="29">
        <f>VLOOKUP(A25,[1]leden!A:D,4,FALSE)</f>
        <v>0</v>
      </c>
      <c r="R25" s="29"/>
      <c r="S25" s="29"/>
      <c r="T25" s="29"/>
      <c r="U25" s="29"/>
      <c r="V25" s="29"/>
      <c r="W25" s="29"/>
      <c r="X25" s="29">
        <v>23</v>
      </c>
      <c r="Y25" s="29">
        <v>49</v>
      </c>
      <c r="Z25" s="29"/>
      <c r="AA25" s="29">
        <v>34</v>
      </c>
      <c r="AB25" s="29">
        <v>48</v>
      </c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4"/>
      <c r="AP25" s="42">
        <f>ROUNDDOWN(AY25/AZ25,3)</f>
        <v>0.53300000000000003</v>
      </c>
      <c r="AQ25" s="43"/>
      <c r="AR25" s="24"/>
      <c r="AS25" s="24" t="str">
        <f>IF(AP25&lt;0.625,"OG",IF(AND(AP25&gt;=0.625,AP25&lt;0.79),"MG",IF(AND(AP25&gt;=0.79,AP25&lt;0.975),"PR",IF(AP25&lt;=0.975,DPR,""))))</f>
        <v>OG</v>
      </c>
      <c r="AY25">
        <f>SUM(R25,U25,X25,AA25,AD25,AG25,AJ25,AM25)*0.9082</f>
        <v>51.767400000000002</v>
      </c>
      <c r="AZ25">
        <f>SUM(S25,V25,Y25,AB25,AE25,AH25,AK25,AN25)</f>
        <v>97</v>
      </c>
    </row>
    <row r="26" spans="1:55" ht="4.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34"/>
      <c r="AT26" s="5"/>
      <c r="AU26" s="5"/>
      <c r="AV26" s="5"/>
      <c r="AW26" s="5"/>
    </row>
    <row r="27" spans="1:55" x14ac:dyDescent="0.2">
      <c r="A27" s="22">
        <v>4490</v>
      </c>
      <c r="B27" s="23"/>
      <c r="C27" s="24"/>
      <c r="D27" s="25" t="str">
        <f>IF($A27=0," ",VLOOKUP(A27,[1]leden!A:C,2,FALSE))</f>
        <v>VAN LANCKER Pierre</v>
      </c>
      <c r="E27" s="26"/>
      <c r="F27" s="26"/>
      <c r="G27" s="26"/>
      <c r="H27" s="26"/>
      <c r="I27" s="26"/>
      <c r="J27" s="27"/>
      <c r="K27" s="24"/>
      <c r="L27" s="22" t="str">
        <f>IF($A27=0," ",VLOOKUP(A27,[1]leden!A:C,3,FALSE))</f>
        <v>K.EBC</v>
      </c>
      <c r="M27" s="23"/>
      <c r="N27" s="28">
        <f>IF($A27=0," ",VLOOKUP($A27,[1]leden!A:D,4,FALSE))</f>
        <v>0</v>
      </c>
      <c r="O27" s="24"/>
      <c r="P27" s="29" t="str">
        <f>IF($A27=0," ",VLOOKUP(A27,[1]leden!A:F,6,FALSE))</f>
        <v>2°</v>
      </c>
      <c r="Q27" s="29">
        <f>VLOOKUP(A27,[1]leden!A:D,4,FALSE)</f>
        <v>0</v>
      </c>
      <c r="R27" s="29">
        <v>30</v>
      </c>
      <c r="S27" s="29">
        <v>54</v>
      </c>
      <c r="T27" s="29"/>
      <c r="U27" s="29">
        <v>34</v>
      </c>
      <c r="V27" s="29">
        <v>50</v>
      </c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4"/>
      <c r="AP27" s="30">
        <f>ROUNDDOWN(AY27/AZ27,3)</f>
        <v>0.55800000000000005</v>
      </c>
      <c r="AQ27" s="31"/>
      <c r="AR27" s="24"/>
      <c r="AS27" s="24" t="str">
        <f>IF(AP27&lt;0.625,"OG",IF(AND(AP27&gt;=0.625,AP27&lt;0.79),"MG",IF(AND(AP27&gt;=0.79,AP27&lt;0.975),"PR",IF(AP27&lt;=0.975,DPR,""))))</f>
        <v>OG</v>
      </c>
      <c r="AY27">
        <f>SUM(R27,U27,X27,AA27,AD27,AG27,AJ27,AM27)*0.9082</f>
        <v>58.1248</v>
      </c>
      <c r="AZ27">
        <f>SUM(S27,V27,Y27,AB27,AE27,AH27,AK27,AN27)</f>
        <v>104</v>
      </c>
    </row>
    <row r="28" spans="1:55" ht="3" customHeight="1" x14ac:dyDescent="0.2">
      <c r="A28" s="24"/>
      <c r="B28" s="24"/>
      <c r="C28" s="24"/>
      <c r="D28" s="3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4"/>
      <c r="AP28" s="24"/>
      <c r="AQ28" s="24"/>
      <c r="AR28" s="24"/>
      <c r="AS28" s="24"/>
    </row>
    <row r="29" spans="1:55" x14ac:dyDescent="0.2">
      <c r="A29" s="22">
        <v>8047</v>
      </c>
      <c r="B29" s="23"/>
      <c r="C29" s="24"/>
      <c r="D29" s="25" t="str">
        <f>IF($A29=0," ",VLOOKUP(A29,[1]leden!A:C,2,FALSE))</f>
        <v>DEVRIENDT Bart</v>
      </c>
      <c r="E29" s="26"/>
      <c r="F29" s="26"/>
      <c r="G29" s="26"/>
      <c r="H29" s="26"/>
      <c r="I29" s="26"/>
      <c r="J29" s="27"/>
      <c r="K29" s="24"/>
      <c r="L29" s="22" t="str">
        <f>IF($A29=0," ",VLOOKUP(A29,[1]leden!A:C,3,FALSE))</f>
        <v>K.GHOK</v>
      </c>
      <c r="M29" s="23"/>
      <c r="N29" s="28">
        <f>IF($A29=0," ",VLOOKUP($A29,[1]leden!A:D,4,FALSE))</f>
        <v>0</v>
      </c>
      <c r="O29" s="24"/>
      <c r="P29" s="29" t="str">
        <f>IF($A29=0," ",VLOOKUP(A29,[1]leden!A:F,6,FALSE))</f>
        <v>2°</v>
      </c>
      <c r="Q29" s="29">
        <f>VLOOKUP(A29,[1]leden!A:D,4,FALSE)</f>
        <v>0</v>
      </c>
      <c r="R29" s="29">
        <v>34</v>
      </c>
      <c r="S29" s="29">
        <v>43</v>
      </c>
      <c r="T29" s="29"/>
      <c r="U29" s="29">
        <v>30</v>
      </c>
      <c r="V29" s="29">
        <v>48</v>
      </c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4"/>
      <c r="AP29" s="30">
        <f>ROUNDDOWN(AY29/AZ29,3)</f>
        <v>0.63800000000000001</v>
      </c>
      <c r="AQ29" s="31"/>
      <c r="AR29" s="24"/>
      <c r="AS29" s="24" t="str">
        <f>IF(AP29&lt;0.625,"OG",IF(AND(AP29&gt;=0.625,AP29&lt;0.79),"MG",IF(AND(AP29&gt;=0.79,AP29&lt;0.975),"PR",IF(AP29&lt;=0.975,DPR,""))))</f>
        <v>MG</v>
      </c>
      <c r="AY29">
        <f>SUM(R29,U29,X29,AA29,AD29,AG29,AJ29,AM29)*0.9082</f>
        <v>58.1248</v>
      </c>
      <c r="AZ29">
        <f>SUM(S29,V29,Y29,AB29,AE29,AH29,AK29,AN29)</f>
        <v>91</v>
      </c>
    </row>
    <row r="30" spans="1:55" ht="3" customHeight="1" x14ac:dyDescent="0.2">
      <c r="A30" s="24"/>
      <c r="B30" s="24"/>
      <c r="C30" s="24"/>
      <c r="D30" s="3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4"/>
      <c r="AP30" s="24"/>
      <c r="AQ30" s="24"/>
      <c r="AR30" s="24"/>
      <c r="AS30" s="24"/>
    </row>
    <row r="31" spans="1:55" x14ac:dyDescent="0.2">
      <c r="A31" s="22">
        <v>4456</v>
      </c>
      <c r="B31" s="23"/>
      <c r="C31" s="24"/>
      <c r="D31" s="25" t="str">
        <f>IF($A31=0," ",VLOOKUP(A31,[1]leden!A:C,2,FALSE))</f>
        <v>DUPONT Jean-Claude</v>
      </c>
      <c r="E31" s="26"/>
      <c r="F31" s="26"/>
      <c r="G31" s="26"/>
      <c r="H31" s="26"/>
      <c r="I31" s="26"/>
      <c r="J31" s="27"/>
      <c r="K31" s="24"/>
      <c r="L31" s="22" t="str">
        <f>IF($A31=0," ",VLOOKUP(A31,[1]leden!A:C,3,FALSE))</f>
        <v>UN</v>
      </c>
      <c r="M31" s="23"/>
      <c r="N31" s="28">
        <f>IF($A31=0," ",VLOOKUP($A31,[1]leden!A:D,4,FALSE))</f>
        <v>0</v>
      </c>
      <c r="O31" s="24"/>
      <c r="P31" s="29" t="str">
        <f>IF($A31=0," ",VLOOKUP(A31,[1]leden!A:F,6,FALSE))</f>
        <v>2°</v>
      </c>
      <c r="Q31" s="29">
        <f>VLOOKUP(A31,[1]leden!A:D,4,FALSE)</f>
        <v>0</v>
      </c>
      <c r="R31" s="29">
        <v>34</v>
      </c>
      <c r="S31" s="29">
        <v>54</v>
      </c>
      <c r="T31" s="29"/>
      <c r="U31" s="29">
        <v>15</v>
      </c>
      <c r="V31" s="29">
        <v>40</v>
      </c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4"/>
      <c r="AP31" s="30">
        <f>ROUNDDOWN(AY31/AZ31,3)</f>
        <v>0.47299999999999998</v>
      </c>
      <c r="AQ31" s="31"/>
      <c r="AR31" s="24"/>
      <c r="AS31" s="24" t="str">
        <f>IF(AP31&lt;0.625,"OG",IF(AND(AP31&gt;=0.625,AP31&lt;0.79),"MG",IF(AND(AP31&gt;=0.79,AP31&lt;0.975),"PR",IF(AP31&lt;=0.975,DPR,""))))</f>
        <v>OG</v>
      </c>
      <c r="AY31">
        <f>SUM(R31,U31,X31,AA31,AD31,AG31,AJ31,AM31)*0.9082</f>
        <v>44.501800000000003</v>
      </c>
      <c r="AZ31">
        <f>SUM(S31,V31,Y31,AB31,AE31,AH31,AK31,AN31)</f>
        <v>94</v>
      </c>
    </row>
    <row r="32" spans="1:55" ht="3" customHeight="1" x14ac:dyDescent="0.2">
      <c r="A32" s="24"/>
      <c r="B32" s="24"/>
      <c r="C32" s="24"/>
      <c r="D32" s="3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4"/>
      <c r="AP32" s="24"/>
      <c r="AQ32" s="24"/>
      <c r="AR32" s="24"/>
      <c r="AS32" s="24"/>
    </row>
    <row r="33" spans="1:52" x14ac:dyDescent="0.2">
      <c r="A33" s="22">
        <v>2292</v>
      </c>
      <c r="B33" s="23"/>
      <c r="C33" s="24"/>
      <c r="D33" s="25" t="str">
        <f>IF($A33=0," ",VLOOKUP(A33,[1]leden!A:C,2,FALSE))</f>
        <v>SLAGMOLEN Fréderick</v>
      </c>
      <c r="E33" s="26"/>
      <c r="F33" s="26"/>
      <c r="G33" s="26"/>
      <c r="H33" s="26"/>
      <c r="I33" s="26"/>
      <c r="J33" s="27"/>
      <c r="K33" s="24"/>
      <c r="L33" s="22" t="str">
        <f>IF($A33=0," ",VLOOKUP(A33,[1]leden!A:C,3,FALSE))</f>
        <v>STB</v>
      </c>
      <c r="M33" s="23"/>
      <c r="N33" s="28">
        <f>IF($A33=0," ",VLOOKUP($A33,[1]leden!A:D,4,FALSE))</f>
        <v>0</v>
      </c>
      <c r="O33" s="24"/>
      <c r="P33" s="29" t="str">
        <f>IF($A33=0," ",VLOOKUP(A33,[1]leden!A:F,6,FALSE))</f>
        <v>2°</v>
      </c>
      <c r="Q33" s="29">
        <f>VLOOKUP(A33,[1]leden!A:D,4,FALSE)</f>
        <v>0</v>
      </c>
      <c r="R33" s="29">
        <v>21</v>
      </c>
      <c r="S33" s="29">
        <v>30</v>
      </c>
      <c r="T33" s="29"/>
      <c r="U33" s="29">
        <v>34</v>
      </c>
      <c r="V33" s="29">
        <v>49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4"/>
      <c r="AP33" s="30">
        <f>ROUNDDOWN(AY33/AZ33,3)</f>
        <v>0.63200000000000001</v>
      </c>
      <c r="AQ33" s="31"/>
      <c r="AR33" s="24"/>
      <c r="AS33" s="24" t="str">
        <f>IF(AP33&lt;0.625,"OG",IF(AND(AP33&gt;=0.625,AP33&lt;0.79),"MG",IF(AND(AP33&gt;=0.79,AP33&lt;0.975),"PR",IF(AP33&lt;=0.975,DPR,""))))</f>
        <v>MG</v>
      </c>
      <c r="AY33">
        <f>SUM(R33,U33,X33,AA33,AD33,AG33,AJ33,AM33)*0.9082</f>
        <v>49.951000000000001</v>
      </c>
      <c r="AZ33">
        <f>SUM(S33,V33,Y33,AB33,AE33,AH33,AK33,AN33)</f>
        <v>79</v>
      </c>
    </row>
    <row r="34" spans="1:52" ht="3" customHeight="1" x14ac:dyDescent="0.2">
      <c r="A34" s="24"/>
      <c r="B34" s="24"/>
      <c r="C34" s="24"/>
      <c r="D34" s="3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4"/>
      <c r="AP34" s="24"/>
      <c r="AQ34" s="24"/>
      <c r="AR34" s="24"/>
      <c r="AS34" s="24"/>
    </row>
    <row r="35" spans="1:52" x14ac:dyDescent="0.2">
      <c r="A35" s="22">
        <v>7479</v>
      </c>
      <c r="B35" s="23"/>
      <c r="C35" s="24"/>
      <c r="D35" s="25" t="str">
        <f>IF($A35=0," ",VLOOKUP(A35,[1]leden!A:C,2,FALSE))</f>
        <v>HONGENAERT Erwin</v>
      </c>
      <c r="E35" s="26"/>
      <c r="F35" s="26"/>
      <c r="G35" s="26"/>
      <c r="H35" s="26"/>
      <c r="I35" s="26"/>
      <c r="J35" s="27"/>
      <c r="K35" s="24"/>
      <c r="L35" s="22" t="str">
        <f>IF($A35=0," ",VLOOKUP(A35,[1]leden!A:C,3,FALSE))</f>
        <v>K.EBC</v>
      </c>
      <c r="M35" s="23"/>
      <c r="N35" s="28">
        <f>IF($A35=0," ",VLOOKUP($A35,[1]leden!A:D,4,FALSE))</f>
        <v>0</v>
      </c>
      <c r="O35" s="24"/>
      <c r="P35" s="29" t="str">
        <f>IF($A35=0," ",VLOOKUP(A35,[1]leden!A:F,6,FALSE))</f>
        <v>2°</v>
      </c>
      <c r="Q35" s="29">
        <f>VLOOKUP(A35,[1]leden!A:D,4,FALSE)</f>
        <v>0</v>
      </c>
      <c r="R35" s="32">
        <v>31</v>
      </c>
      <c r="S35" s="32">
        <v>37</v>
      </c>
      <c r="T35" s="29"/>
      <c r="U35" s="32">
        <v>34</v>
      </c>
      <c r="V35" s="32">
        <v>35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4"/>
      <c r="AP35" s="30">
        <f>ROUNDDOWN(AY35/AZ35,3)</f>
        <v>0.81899999999999995</v>
      </c>
      <c r="AQ35" s="31"/>
      <c r="AR35" s="24"/>
      <c r="AS35" s="24" t="str">
        <f>IF(AP35&lt;0.625,"OG",IF(AND(AP35&gt;=0.625,AP35&lt;0.79),"MG",IF(AND(AP35&gt;=0.79,AP35&lt;0.975),"PR",IF(AP35&lt;=0.975,DPR,""))))</f>
        <v>PR</v>
      </c>
      <c r="AY35">
        <f>SUM(R35,U35,X35,AA35,AD35,AG35,AJ35,AM35)*0.9082</f>
        <v>59.033000000000001</v>
      </c>
      <c r="AZ35">
        <f>SUM(S35,V35,Y35,AB35,AE35,AH35,AK35,AN35)</f>
        <v>72</v>
      </c>
    </row>
    <row r="36" spans="1:52" ht="3.75" customHeight="1" x14ac:dyDescent="0.2">
      <c r="A36" s="24"/>
      <c r="B36" s="24"/>
      <c r="C36" s="24"/>
      <c r="D36" s="3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4"/>
      <c r="AP36" s="24"/>
      <c r="AQ36" s="24"/>
      <c r="AR36" s="24"/>
      <c r="AS36" s="24"/>
    </row>
    <row r="37" spans="1:52" x14ac:dyDescent="0.2">
      <c r="A37" s="22">
        <v>6680</v>
      </c>
      <c r="B37" s="23"/>
      <c r="C37" s="24"/>
      <c r="D37" s="25" t="str">
        <f>IF($A37=0," ",VLOOKUP(A37,[1]leden!A:C,2,FALSE))</f>
        <v>FLAMEE Kurt</v>
      </c>
      <c r="E37" s="26"/>
      <c r="F37" s="26"/>
      <c r="G37" s="26"/>
      <c r="H37" s="26"/>
      <c r="I37" s="26"/>
      <c r="J37" s="27"/>
      <c r="K37" s="24"/>
      <c r="L37" s="22" t="str">
        <f>IF($A37=0," ",VLOOKUP(A37,[1]leden!A:C,3,FALSE))</f>
        <v>K.BR</v>
      </c>
      <c r="M37" s="23"/>
      <c r="N37" s="28">
        <f>IF($A37=0," ",VLOOKUP($A37,[1]leden!A:D,4,FALSE))</f>
        <v>0</v>
      </c>
      <c r="O37" s="24"/>
      <c r="P37" s="29" t="str">
        <f>IF($A37=0," ",VLOOKUP(A37,[1]leden!A:F,6,FALSE))</f>
        <v>2°</v>
      </c>
      <c r="Q37" s="29">
        <f>VLOOKUP(A37,[1]leden!A:D,4,FALSE)</f>
        <v>0</v>
      </c>
      <c r="R37" s="29">
        <v>21</v>
      </c>
      <c r="S37" s="29">
        <v>35</v>
      </c>
      <c r="T37" s="29"/>
      <c r="U37" s="29">
        <v>32</v>
      </c>
      <c r="V37" s="29">
        <v>65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4"/>
      <c r="AP37" s="30">
        <f>ROUNDDOWN(AY37/AZ37,3)</f>
        <v>0.48099999999999998</v>
      </c>
      <c r="AQ37" s="31"/>
      <c r="AR37" s="24"/>
      <c r="AS37" s="24" t="str">
        <f>IF(AP37&lt;0.625,"OG",IF(AND(AP37&gt;=0.625,AP37&lt;0.79),"MG",IF(AND(AP37&gt;=0.79,AP37&lt;0.975),"PR",IF(AP37&lt;=0.975,DPR,""))))</f>
        <v>OG</v>
      </c>
      <c r="AY37">
        <f>SUM(R37,U37,X37,AA37,AD37,AG37,AJ37,AM37)*0.9082</f>
        <v>48.134599999999999</v>
      </c>
      <c r="AZ37">
        <f>SUM(S37,V37,Y37,AB37,AE37,AH37,AK37,AN37)</f>
        <v>100</v>
      </c>
    </row>
    <row r="38" spans="1:52" ht="3" customHeight="1" x14ac:dyDescent="0.2">
      <c r="A38" s="24"/>
      <c r="B38" s="24"/>
      <c r="C38" s="24"/>
      <c r="D38" s="3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4"/>
      <c r="AP38" s="24"/>
      <c r="AQ38" s="24"/>
      <c r="AR38" s="24"/>
      <c r="AS38" s="24"/>
    </row>
    <row r="39" spans="1:52" x14ac:dyDescent="0.2">
      <c r="A39" s="22">
        <v>5229</v>
      </c>
      <c r="B39" s="23"/>
      <c r="C39" s="24"/>
      <c r="D39" s="25" t="str">
        <f>IF($A39=0," ",VLOOKUP(A39,[1]leden!A:C,2,FALSE))</f>
        <v>VAN MELE Franky</v>
      </c>
      <c r="E39" s="26"/>
      <c r="F39" s="26"/>
      <c r="G39" s="26"/>
      <c r="H39" s="26"/>
      <c r="I39" s="26"/>
      <c r="J39" s="27"/>
      <c r="K39" s="24"/>
      <c r="L39" s="22" t="str">
        <f>IF($A39=0," ",VLOOKUP(A39,[1]leden!A:C,3,FALSE))</f>
        <v>KGV</v>
      </c>
      <c r="M39" s="23"/>
      <c r="N39" s="28">
        <f>IF($A39=0," ",VLOOKUP($A39,[1]leden!A:D,4,FALSE))</f>
        <v>0</v>
      </c>
      <c r="O39" s="24"/>
      <c r="P39" s="29" t="str">
        <f>IF($A39=0," ",VLOOKUP(A39,[1]leden!A:F,6,FALSE))</f>
        <v>2°</v>
      </c>
      <c r="Q39" s="29">
        <f>VLOOKUP(A39,[1]leden!A:D,4,FALSE)</f>
        <v>0</v>
      </c>
      <c r="R39" s="29">
        <v>31</v>
      </c>
      <c r="S39" s="29">
        <v>58</v>
      </c>
      <c r="T39" s="29"/>
      <c r="U39" s="32">
        <v>34</v>
      </c>
      <c r="V39" s="32">
        <v>26</v>
      </c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4"/>
      <c r="AP39" s="30">
        <f>ROUNDDOWN(AY39/AZ39,3)</f>
        <v>0.70199999999999996</v>
      </c>
      <c r="AQ39" s="31"/>
      <c r="AR39" s="24"/>
      <c r="AS39" s="24" t="str">
        <f>IF(AP39&lt;0.625,"OG",IF(AND(AP39&gt;=0.625,AP39&lt;0.79),"MG",IF(AND(AP39&gt;=0.79,AP39&lt;0.975),"PR",IF(AP39&lt;=0.975,DPR,""))))</f>
        <v>MG</v>
      </c>
      <c r="AY39">
        <f>SUM(R39,U39,X39,AA39,AD39,AG39,AJ39,AM39)*0.9082</f>
        <v>59.033000000000001</v>
      </c>
      <c r="AZ39">
        <f>SUM(S39,V39,Y39,AB39,AE39,AH39,AK39,AN39)</f>
        <v>84</v>
      </c>
    </row>
    <row r="40" spans="1:52" ht="3.75" customHeight="1" x14ac:dyDescent="0.2">
      <c r="A40" s="24"/>
      <c r="B40" s="24"/>
      <c r="C40" s="24"/>
      <c r="D40" s="3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4"/>
      <c r="AP40" s="24"/>
      <c r="AQ40" s="24"/>
      <c r="AR40" s="24"/>
      <c r="AS40" s="24"/>
    </row>
    <row r="41" spans="1:52" x14ac:dyDescent="0.2">
      <c r="A41" s="22">
        <v>9067</v>
      </c>
      <c r="B41" s="23"/>
      <c r="C41" s="24"/>
      <c r="D41" s="25" t="str">
        <f>IF($A41=0," ",VLOOKUP(A41,[1]leden!A:C,2,FALSE))</f>
        <v>DE LETTER Sandra</v>
      </c>
      <c r="E41" s="26"/>
      <c r="F41" s="26"/>
      <c r="G41" s="26"/>
      <c r="H41" s="26"/>
      <c r="I41" s="26"/>
      <c r="J41" s="27"/>
      <c r="K41" s="24"/>
      <c r="L41" s="22" t="str">
        <f>IF($A41=0," ",VLOOKUP(A41,[1]leden!A:C,3,FALSE))</f>
        <v>K.EBC</v>
      </c>
      <c r="M41" s="23"/>
      <c r="N41" s="28">
        <f>IF($A41=0," ",VLOOKUP($A41,[1]leden!A:D,4,FALSE))</f>
        <v>0</v>
      </c>
      <c r="O41" s="24"/>
      <c r="P41" s="29" t="str">
        <f>IF($A41=0," ",VLOOKUP(A41,[1]leden!A:F,6,FALSE))</f>
        <v>2°</v>
      </c>
      <c r="Q41" s="29">
        <f>VLOOKUP(A41,[1]leden!A:D,4,FALSE)</f>
        <v>0</v>
      </c>
      <c r="R41" s="32">
        <v>27</v>
      </c>
      <c r="S41" s="32">
        <v>26</v>
      </c>
      <c r="T41" s="29"/>
      <c r="U41" s="29">
        <v>30</v>
      </c>
      <c r="V41" s="29">
        <v>54</v>
      </c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4"/>
      <c r="AP41" s="30">
        <f>ROUNDDOWN(AY41/AZ41,3)</f>
        <v>0.64700000000000002</v>
      </c>
      <c r="AQ41" s="31"/>
      <c r="AR41" s="24"/>
      <c r="AS41" s="24" t="str">
        <f>IF(AP41&lt;0.625,"OG",IF(AND(AP41&gt;=0.625,AP41&lt;0.79),"MG",IF(AND(AP41&gt;=0.79,AP41&lt;0.975),"PR",IF(AP41&lt;=0.975,DPR,""))))</f>
        <v>MG</v>
      </c>
      <c r="AY41">
        <f>SUM(R41,U41,X41,AA41,AD41,AG41,AJ41,AM41)*0.9082</f>
        <v>51.767400000000002</v>
      </c>
      <c r="AZ41">
        <f>SUM(S41,V41,Y41,AB41,AE41,AH41,AK41,AN41)</f>
        <v>80</v>
      </c>
    </row>
    <row r="42" spans="1:52" ht="3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34"/>
      <c r="AT42" s="5"/>
      <c r="AU42" s="5"/>
      <c r="AV42" s="5"/>
      <c r="AW42" s="5"/>
    </row>
    <row r="43" spans="1:52" x14ac:dyDescent="0.2">
      <c r="A43" s="22">
        <v>4574</v>
      </c>
      <c r="B43" s="23"/>
      <c r="C43" s="24"/>
      <c r="D43" s="25" t="str">
        <f>IF($A43=0," ",VLOOKUP(A43,[1]leden!A:C,2,FALSE))</f>
        <v>HOFMAN Raf</v>
      </c>
      <c r="E43" s="26"/>
      <c r="F43" s="26"/>
      <c r="G43" s="26"/>
      <c r="H43" s="26"/>
      <c r="I43" s="26"/>
      <c r="J43" s="27"/>
      <c r="K43" s="24"/>
      <c r="L43" s="22" t="str">
        <f>IF($A43=0," ",VLOOKUP(A43,[1]leden!A:C,3,FALSE))</f>
        <v>UN</v>
      </c>
      <c r="M43" s="23"/>
      <c r="N43" s="28">
        <f>IF($A43=0," ",VLOOKUP($A43,[1]leden!A:D,4,FALSE))</f>
        <v>0</v>
      </c>
      <c r="O43" s="24"/>
      <c r="P43" s="29" t="str">
        <f>IF($A43=0," ",VLOOKUP(A43,[1]leden!A:F,6,FALSE))</f>
        <v>1°</v>
      </c>
      <c r="Q43" s="29">
        <f>VLOOKUP(A43,[1]leden!A:D,4,FALSE)</f>
        <v>0</v>
      </c>
      <c r="R43" s="29">
        <v>42</v>
      </c>
      <c r="S43" s="29">
        <v>54</v>
      </c>
      <c r="T43" s="29"/>
      <c r="U43" s="29">
        <v>27</v>
      </c>
      <c r="V43" s="29">
        <v>39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4"/>
      <c r="AP43" s="30">
        <f>ROUNDDOWN(AY43/AZ43,3)</f>
        <v>0.67300000000000004</v>
      </c>
      <c r="AQ43" s="31"/>
      <c r="AR43" s="24"/>
      <c r="AS43" s="24" t="str">
        <f>IF(AP43&lt;0.79,"OG",IF(AND(AP43&gt;=0.79,AP43&lt;0.975),"MG",IF(AP43&gt;=0.975,"PR",)))</f>
        <v>OG</v>
      </c>
      <c r="AY43">
        <f>SUM(R43,U43,X43,AA43,AD43,AG43,AJ43,AM43)*0.9082</f>
        <v>62.665799999999997</v>
      </c>
      <c r="AZ43">
        <f>SUM(S43,V43,Y43,AB43,AE43,AH43,AK43,AN43)</f>
        <v>93</v>
      </c>
    </row>
    <row r="44" spans="1:52" ht="3.75" customHeight="1" x14ac:dyDescent="0.2">
      <c r="A44" s="24"/>
      <c r="B44" s="24"/>
      <c r="C44" s="24"/>
      <c r="D44" s="3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4"/>
      <c r="AP44" s="24"/>
      <c r="AQ44" s="24"/>
      <c r="AR44" s="24"/>
      <c r="AS44" s="24"/>
    </row>
    <row r="45" spans="1:52" x14ac:dyDescent="0.2">
      <c r="A45" s="22">
        <v>4473</v>
      </c>
      <c r="B45" s="23"/>
      <c r="C45" s="24"/>
      <c r="D45" s="25" t="str">
        <f>IF($A45=0," ",VLOOKUP(A45,[1]leden!A:C,2,FALSE))</f>
        <v>DE BAETS Ronny</v>
      </c>
      <c r="E45" s="26"/>
      <c r="F45" s="26"/>
      <c r="G45" s="26"/>
      <c r="H45" s="26"/>
      <c r="I45" s="26"/>
      <c r="J45" s="27"/>
      <c r="K45" s="24"/>
      <c r="L45" s="22" t="str">
        <f>IF($A45=0," ",VLOOKUP(A45,[1]leden!A:C,3,FALSE))</f>
        <v>K.EBC</v>
      </c>
      <c r="M45" s="23"/>
      <c r="N45" s="28">
        <f>IF($A45=0," ",VLOOKUP($A45,[1]leden!A:D,4,FALSE))</f>
        <v>0</v>
      </c>
      <c r="O45" s="24"/>
      <c r="P45" s="29" t="str">
        <f>IF($A45=0," ",VLOOKUP(A45,[1]leden!A:F,6,FALSE))</f>
        <v>1°</v>
      </c>
      <c r="Q45" s="29">
        <f>VLOOKUP(A45,[1]leden!A:D,4,FALSE)</f>
        <v>0</v>
      </c>
      <c r="R45" s="29">
        <v>32</v>
      </c>
      <c r="S45" s="29">
        <v>46</v>
      </c>
      <c r="T45" s="29"/>
      <c r="U45" s="29">
        <v>28</v>
      </c>
      <c r="V45" s="29">
        <v>54</v>
      </c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4"/>
      <c r="AP45" s="30">
        <f>ROUNDDOWN(AY45/AZ45,3)</f>
        <v>0.54400000000000004</v>
      </c>
      <c r="AQ45" s="31"/>
      <c r="AR45" s="24"/>
      <c r="AS45" s="24" t="str">
        <f>IF(AP45&lt;0.79,"OG",IF(AND(AP45&gt;=0.79,AP45&lt;0.975),"MG",IF(AP45&gt;=0.975,"PR",)))</f>
        <v>OG</v>
      </c>
      <c r="AY45">
        <f>SUM(R45,U45,X45,AA45,AD45,AG45,AJ45,AM45)*0.9082</f>
        <v>54.491999999999997</v>
      </c>
      <c r="AZ45">
        <f>SUM(S45,V45,Y45,AB45,AE45,AH45,AK45,AN45)</f>
        <v>100</v>
      </c>
    </row>
    <row r="46" spans="1:52" ht="3" customHeight="1" x14ac:dyDescent="0.2">
      <c r="A46" s="24"/>
      <c r="B46" s="24"/>
      <c r="C46" s="24"/>
      <c r="D46" s="3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4"/>
      <c r="AP46" s="24"/>
      <c r="AQ46" s="24"/>
      <c r="AR46" s="24"/>
      <c r="AS46" s="24"/>
    </row>
    <row r="47" spans="1:52" x14ac:dyDescent="0.2">
      <c r="A47" s="22">
        <v>4639</v>
      </c>
      <c r="B47" s="23"/>
      <c r="C47" s="24"/>
      <c r="D47" s="25" t="str">
        <f>IF($A47=0," ",VLOOKUP(A47,[1]leden!A:C,2,FALSE))</f>
        <v>DUPONT Franky</v>
      </c>
      <c r="E47" s="26"/>
      <c r="F47" s="26"/>
      <c r="G47" s="26"/>
      <c r="H47" s="26"/>
      <c r="I47" s="26"/>
      <c r="J47" s="27"/>
      <c r="K47" s="24"/>
      <c r="L47" s="22" t="str">
        <f>IF($A47=0," ",VLOOKUP(A47,[1]leden!A:C,3,FALSE))</f>
        <v>QU</v>
      </c>
      <c r="M47" s="23"/>
      <c r="N47" s="28">
        <f>IF($A47=0," ",VLOOKUP($A47,[1]leden!A:D,4,FALSE))</f>
        <v>0</v>
      </c>
      <c r="O47" s="24"/>
      <c r="P47" s="29" t="str">
        <f>IF($A47=0," ",VLOOKUP(A47,[1]leden!A:F,6,FALSE))</f>
        <v>1°</v>
      </c>
      <c r="Q47" s="29">
        <f>VLOOKUP(A47,[1]leden!A:D,4,FALSE)</f>
        <v>0</v>
      </c>
      <c r="R47" s="29">
        <v>42</v>
      </c>
      <c r="S47" s="29">
        <v>58</v>
      </c>
      <c r="T47" s="29"/>
      <c r="U47" s="29">
        <v>39</v>
      </c>
      <c r="V47" s="29">
        <v>59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4"/>
      <c r="AP47" s="30">
        <f>ROUNDDOWN(AY47/AZ47,3)</f>
        <v>0.628</v>
      </c>
      <c r="AQ47" s="31"/>
      <c r="AR47" s="24"/>
      <c r="AS47" s="24" t="str">
        <f>IF(AP47&lt;0.79,"OG",IF(AND(AP47&gt;=0.79,AP47&lt;0.975),"MG",IF(AP47&gt;=0.975,"PR",)))</f>
        <v>OG</v>
      </c>
      <c r="AY47">
        <f>SUM(R47,U47,X47,AA47,AD47,AG47,AJ47,AM47)*0.9082</f>
        <v>73.5642</v>
      </c>
      <c r="AZ47">
        <f>SUM(S47,V47,Y47,AB47,AE47,AH47,AK47,AN47)</f>
        <v>117</v>
      </c>
    </row>
    <row r="48" spans="1:52" ht="3" customHeight="1" x14ac:dyDescent="0.2">
      <c r="A48" s="24"/>
      <c r="B48" s="24"/>
      <c r="C48" s="24"/>
      <c r="D48" s="33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4"/>
      <c r="AP48" s="24"/>
      <c r="AQ48" s="24"/>
      <c r="AR48" s="24"/>
      <c r="AS48" s="24"/>
    </row>
    <row r="49" spans="1:53" x14ac:dyDescent="0.2">
      <c r="A49" s="22">
        <v>8888</v>
      </c>
      <c r="B49" s="23"/>
      <c r="C49" s="24"/>
      <c r="D49" s="25" t="str">
        <f>IF($A49=0," ",VLOOKUP(A49,[1]leden!A:C,2,FALSE))</f>
        <v>DE MEYER Erik</v>
      </c>
      <c r="E49" s="26"/>
      <c r="F49" s="26"/>
      <c r="G49" s="26"/>
      <c r="H49" s="26"/>
      <c r="I49" s="26"/>
      <c r="J49" s="27"/>
      <c r="K49" s="24"/>
      <c r="L49" s="22" t="str">
        <f>IF($A49=0," ",VLOOKUP(A49,[1]leden!A:C,3,FALSE))</f>
        <v>UN</v>
      </c>
      <c r="M49" s="23"/>
      <c r="N49" s="28">
        <f>IF($A49=0," ",VLOOKUP($A49,[1]leden!A:D,4,FALSE))</f>
        <v>0</v>
      </c>
      <c r="O49" s="24"/>
      <c r="P49" s="29" t="str">
        <f>IF($A49=0," ",VLOOKUP(A49,[1]leden!A:F,6,FALSE))</f>
        <v>1°</v>
      </c>
      <c r="Q49" s="29">
        <f>VLOOKUP(A49,[1]leden!A:D,4,FALSE)</f>
        <v>0</v>
      </c>
      <c r="R49" s="29">
        <v>42</v>
      </c>
      <c r="S49" s="29">
        <v>53</v>
      </c>
      <c r="T49" s="29"/>
      <c r="U49" s="29">
        <v>25</v>
      </c>
      <c r="V49" s="29">
        <v>42</v>
      </c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4"/>
      <c r="AP49" s="30">
        <f>ROUNDDOWN(AY49/AZ49,3)</f>
        <v>0.64</v>
      </c>
      <c r="AQ49" s="31"/>
      <c r="AR49" s="24"/>
      <c r="AS49" s="24" t="str">
        <f>IF(AP49&lt;0.79,"OG",IF(AND(AP49&gt;=0.79,AP49&lt;0.975),"MG",IF(AP49&gt;=0.975,"PR",)))</f>
        <v>OG</v>
      </c>
      <c r="AY49">
        <f>SUM(R49,U49,X49,AA49,AD49,AG49,AJ49,AM49)*0.9082</f>
        <v>60.849400000000003</v>
      </c>
      <c r="AZ49">
        <f>SUM(S49,V49,Y49,AB49,AE49,AH49,AK49,AN49)</f>
        <v>95</v>
      </c>
    </row>
    <row r="50" spans="1:53" ht="3.75" customHeight="1" x14ac:dyDescent="0.2">
      <c r="A50" s="24"/>
      <c r="B50" s="24"/>
      <c r="C50" s="24"/>
      <c r="D50" s="3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4"/>
      <c r="AP50" s="24"/>
      <c r="AQ50" s="24"/>
      <c r="AR50" s="24"/>
      <c r="AS50" s="24"/>
    </row>
    <row r="51" spans="1:53" x14ac:dyDescent="0.2">
      <c r="A51" s="22">
        <v>4545</v>
      </c>
      <c r="B51" s="23"/>
      <c r="C51" s="24"/>
      <c r="D51" s="25" t="str">
        <f>IF($A51=0," ",VLOOKUP(A51,[1]leden!A:C,2,FALSE))</f>
        <v>GOETHALS Armand</v>
      </c>
      <c r="E51" s="26"/>
      <c r="F51" s="26"/>
      <c r="G51" s="26"/>
      <c r="H51" s="26"/>
      <c r="I51" s="26"/>
      <c r="J51" s="27"/>
      <c r="K51" s="24"/>
      <c r="L51" s="22" t="str">
        <f>IF($A51=0," ",VLOOKUP(A51,[1]leden!A:C,3,FALSE))</f>
        <v>K.EBC</v>
      </c>
      <c r="M51" s="23"/>
      <c r="N51" s="28">
        <f>IF($A51=0," ",VLOOKUP($A51,[1]leden!A:D,4,FALSE))</f>
        <v>0</v>
      </c>
      <c r="O51" s="24"/>
      <c r="P51" s="29" t="str">
        <f>IF($A51=0," ",VLOOKUP(A51,[1]leden!A:F,6,FALSE))</f>
        <v>1°</v>
      </c>
      <c r="Q51" s="29">
        <f>VLOOKUP(A51,[1]leden!A:D,4,FALSE)</f>
        <v>0</v>
      </c>
      <c r="R51" s="32">
        <v>42</v>
      </c>
      <c r="S51" s="32">
        <v>37</v>
      </c>
      <c r="T51" s="29"/>
      <c r="U51" s="29">
        <v>26</v>
      </c>
      <c r="V51" s="29">
        <v>34</v>
      </c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4"/>
      <c r="AP51" s="30">
        <f>ROUNDDOWN(AY51/AZ51,3)</f>
        <v>0.86899999999999999</v>
      </c>
      <c r="AQ51" s="31"/>
      <c r="AR51" s="24"/>
      <c r="AS51" s="24" t="str">
        <f>IF(AP51&lt;0.79,"OG",IF(AND(AP51&gt;=0.79,AP51&lt;0.975),"MG",IF(AP51&gt;=0.975,"PR",)))</f>
        <v>MG</v>
      </c>
      <c r="AY51">
        <f>SUM(R51,U51,X51,AA51,AD51,AG51,AJ51,AM51)*0.9082</f>
        <v>61.757600000000004</v>
      </c>
      <c r="AZ51">
        <f>SUM(S51,V51,Y51,AB51,AE51,AH51,AK51,AN51)</f>
        <v>71</v>
      </c>
    </row>
    <row r="52" spans="1:53" ht="3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34"/>
      <c r="AT52" s="5"/>
      <c r="AU52" s="5"/>
      <c r="AV52" s="5"/>
      <c r="AW52" s="5"/>
    </row>
    <row r="53" spans="1:53" x14ac:dyDescent="0.2">
      <c r="A53" s="22">
        <v>4531</v>
      </c>
      <c r="B53" s="23"/>
      <c r="C53" s="24"/>
      <c r="D53" s="25" t="str">
        <f>IF($A53=0," ",VLOOKUP(A53,[1]leden!A:C,2,FALSE))</f>
        <v>WULFRANCK Luc</v>
      </c>
      <c r="E53" s="26"/>
      <c r="F53" s="26"/>
      <c r="G53" s="26"/>
      <c r="H53" s="26"/>
      <c r="I53" s="26"/>
      <c r="J53" s="27"/>
      <c r="K53" s="24"/>
      <c r="L53" s="22" t="str">
        <f>IF($A53=0," ",VLOOKUP(A53,[1]leden!A:C,3,FALSE))</f>
        <v>UN</v>
      </c>
      <c r="M53" s="23"/>
      <c r="N53" s="28">
        <f>IF($A53=0," ",VLOOKUP($A53,[1]leden!A:D,4,FALSE))</f>
        <v>0</v>
      </c>
      <c r="O53" s="24"/>
      <c r="P53" s="29" t="str">
        <f>IF($A53=0," ",VLOOKUP(A53,[1]leden!A:F,6,FALSE))</f>
        <v>exc</v>
      </c>
      <c r="Q53" s="29">
        <f>VLOOKUP(A53,[1]leden!A:D,4,FALSE)</f>
        <v>0</v>
      </c>
      <c r="R53" s="33"/>
      <c r="S53" s="36" t="s">
        <v>6</v>
      </c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37"/>
      <c r="AN53" s="37"/>
      <c r="AO53" s="38"/>
      <c r="AP53" s="39" t="e">
        <f>ROUNDDOWN(AY53/AZ53,3)</f>
        <v>#DIV/0!</v>
      </c>
      <c r="AQ53" s="39"/>
      <c r="AR53" s="40"/>
      <c r="AS53" s="40" t="e">
        <f ca="1">AM55ALS(AP53&lt;0.975,"OG",IF(AP53&gt;=0.975,"MG"))</f>
        <v>#NAME?</v>
      </c>
      <c r="AT53" s="44"/>
      <c r="AU53" s="41"/>
      <c r="AV53" s="41"/>
      <c r="AW53" s="41"/>
      <c r="AX53" s="41"/>
      <c r="AY53" s="41">
        <f>SUM(R53,U53,X53,AA53,AD53,AG53,AJ53,AM53)*0.9082</f>
        <v>0</v>
      </c>
      <c r="AZ53" s="41">
        <f>SUM(S53,V53,Y53,AB53,AE53,AH53,AK53,AN53)</f>
        <v>0</v>
      </c>
      <c r="BA53" s="41"/>
    </row>
    <row r="54" spans="1:53" ht="5.25" customHeight="1" x14ac:dyDescent="0.2">
      <c r="A54" s="24"/>
      <c r="B54" s="24"/>
      <c r="C54" s="24"/>
      <c r="D54" s="33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4"/>
      <c r="AP54" s="24"/>
      <c r="AQ54" s="24"/>
      <c r="AR54" s="24"/>
      <c r="AS54" s="24"/>
    </row>
    <row r="55" spans="1:53" x14ac:dyDescent="0.2">
      <c r="A55" s="22">
        <v>6097</v>
      </c>
      <c r="B55" s="23"/>
      <c r="C55" s="24"/>
      <c r="D55" s="25" t="str">
        <f>IF($A55=0," ",VLOOKUP(A55,[1]leden!A:C,2,FALSE))</f>
        <v>VAN DE VOORDE Johan</v>
      </c>
      <c r="E55" s="26"/>
      <c r="F55" s="26"/>
      <c r="G55" s="26"/>
      <c r="H55" s="26"/>
      <c r="I55" s="26"/>
      <c r="J55" s="27"/>
      <c r="K55" s="24"/>
      <c r="L55" s="22" t="str">
        <f>IF($A55=0," ",VLOOKUP(A55,[1]leden!A:C,3,FALSE))</f>
        <v>K.EBC</v>
      </c>
      <c r="M55" s="23"/>
      <c r="N55" s="28">
        <f>IF($A55=0," ",VLOOKUP($A55,[1]leden!A:D,4,FALSE))</f>
        <v>0</v>
      </c>
      <c r="O55" s="24"/>
      <c r="P55" s="29" t="str">
        <f>IF($A55=0," ",VLOOKUP(A55,[1]leden!A:F,6,FALSE))</f>
        <v>exc</v>
      </c>
      <c r="Q55" s="29">
        <f>VLOOKUP(A55,[1]leden!A:D,4,FALSE)</f>
        <v>0</v>
      </c>
      <c r="R55" s="29">
        <v>26</v>
      </c>
      <c r="S55" s="29">
        <v>35</v>
      </c>
      <c r="T55" s="29"/>
      <c r="U55" s="29">
        <v>50</v>
      </c>
      <c r="V55" s="29">
        <v>48</v>
      </c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4"/>
      <c r="AP55" s="30">
        <f>ROUNDDOWN(AY55/AZ55,3)</f>
        <v>0.83099999999999996</v>
      </c>
      <c r="AQ55" s="31"/>
      <c r="AR55" s="24"/>
      <c r="AS55" s="24" t="str">
        <f>IF(AP55&lt;26,"OG",IF(AP55&gt;=26,"MG"))</f>
        <v>OG</v>
      </c>
      <c r="AY55">
        <f>SUM(R55,U55,X55,AA55,AD55,AG55,AJ55,AM55)*0.9082</f>
        <v>69.023200000000003</v>
      </c>
      <c r="AZ55">
        <f>SUM(S55,V55,Y55,AB55,AE55,AH55,AK55,AN55)</f>
        <v>83</v>
      </c>
    </row>
    <row r="56" spans="1:53" ht="5.25" customHeight="1" x14ac:dyDescent="0.2">
      <c r="A56" s="24"/>
      <c r="B56" s="24"/>
      <c r="C56" s="24"/>
      <c r="D56" s="3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4"/>
      <c r="AP56" s="24"/>
      <c r="AQ56" s="24"/>
      <c r="AR56" s="24"/>
      <c r="AS56" s="24"/>
    </row>
    <row r="57" spans="1:53" x14ac:dyDescent="0.2">
      <c r="A57" s="22">
        <v>4071</v>
      </c>
      <c r="B57" s="23"/>
      <c r="C57" s="24"/>
      <c r="D57" s="25" t="str">
        <f>IF($A57=0," ",VLOOKUP(A57,[1]leden!A:C,2,FALSE))</f>
        <v>DE BAERE Eddy</v>
      </c>
      <c r="E57" s="26"/>
      <c r="F57" s="26"/>
      <c r="G57" s="26"/>
      <c r="H57" s="26"/>
      <c r="I57" s="26"/>
      <c r="J57" s="27"/>
      <c r="K57" s="24"/>
      <c r="L57" s="22" t="str">
        <f>IF($A57=0," ",VLOOKUP(A57,[1]leden!A:C,3,FALSE))</f>
        <v>K.BR</v>
      </c>
      <c r="M57" s="23"/>
      <c r="N57" s="28">
        <f>IF($A57=0," ",VLOOKUP($A57,[1]leden!A:D,4,FALSE))</f>
        <v>0</v>
      </c>
      <c r="O57" s="24"/>
      <c r="P57" s="29" t="str">
        <f>IF($A57=0," ",VLOOKUP(A57,[1]leden!A:F,6,FALSE))</f>
        <v>exc</v>
      </c>
      <c r="Q57" s="29">
        <f>VLOOKUP(A57,[1]leden!A:D,4,FALSE)</f>
        <v>0</v>
      </c>
      <c r="R57" s="29">
        <v>41</v>
      </c>
      <c r="S57" s="29">
        <v>45</v>
      </c>
      <c r="T57" s="29"/>
      <c r="U57" s="29">
        <v>45</v>
      </c>
      <c r="V57" s="29">
        <v>53</v>
      </c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4"/>
      <c r="AP57" s="30">
        <f>ROUNDDOWN(AY57/AZ57,3)</f>
        <v>0.79600000000000004</v>
      </c>
      <c r="AQ57" s="31"/>
      <c r="AR57" s="24"/>
      <c r="AS57" s="24" t="str">
        <f>IF(AP57&lt;26,"OG",IF(AP57&gt;=26,"MG"))</f>
        <v>OG</v>
      </c>
      <c r="AY57">
        <f>SUM(R57,U57,X57,AA57,AD57,AG57,AJ57,AM57)*0.9082</f>
        <v>78.105199999999996</v>
      </c>
      <c r="AZ57">
        <f>SUM(S57,V57,Y57,AB57,AE57,AH57,AK57,AN57)</f>
        <v>98</v>
      </c>
    </row>
    <row r="58" spans="1:53" ht="6" customHeight="1" x14ac:dyDescent="0.2">
      <c r="A58" s="24"/>
      <c r="B58" s="24"/>
      <c r="C58" s="24"/>
      <c r="D58" s="3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4"/>
      <c r="AP58" s="24"/>
      <c r="AQ58" s="24"/>
      <c r="AR58" s="24"/>
      <c r="AS58" s="24"/>
    </row>
    <row r="59" spans="1:53" x14ac:dyDescent="0.2">
      <c r="A59" s="22">
        <v>4246</v>
      </c>
      <c r="B59" s="23"/>
      <c r="C59" s="24"/>
      <c r="D59" s="25" t="str">
        <f>IF($A59=0," ",VLOOKUP(A59,[1]leden!A:C,2,FALSE))</f>
        <v>BOLLE Jean-Marie</v>
      </c>
      <c r="E59" s="26"/>
      <c r="F59" s="26"/>
      <c r="G59" s="26"/>
      <c r="H59" s="26"/>
      <c r="I59" s="26"/>
      <c r="J59" s="27"/>
      <c r="K59" s="24"/>
      <c r="L59" s="22" t="str">
        <f>IF($A59=0," ",VLOOKUP(A59,[1]leden!A:C,3,FALSE))</f>
        <v>OBA</v>
      </c>
      <c r="M59" s="23"/>
      <c r="N59" s="28">
        <f>IF($A59=0," ",VLOOKUP($A59,[1]leden!A:D,4,FALSE))</f>
        <v>0</v>
      </c>
      <c r="O59" s="24"/>
      <c r="P59" s="29" t="str">
        <f>IF($A59=0," ",VLOOKUP(A59,[1]leden!A:F,6,FALSE))</f>
        <v>exc</v>
      </c>
      <c r="Q59" s="29">
        <f>VLOOKUP(A59,[1]leden!A:D,4,FALSE)</f>
        <v>0</v>
      </c>
      <c r="R59" s="29">
        <v>50</v>
      </c>
      <c r="S59" s="29">
        <v>58</v>
      </c>
      <c r="T59" s="29"/>
      <c r="U59" s="29">
        <v>50</v>
      </c>
      <c r="V59" s="29">
        <v>54</v>
      </c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4"/>
      <c r="AP59" s="30">
        <f>ROUNDDOWN(AY59/AZ59,3)</f>
        <v>0.81</v>
      </c>
      <c r="AQ59" s="31"/>
      <c r="AR59" s="24"/>
      <c r="AS59" s="24" t="str">
        <f>IF(AP59&lt;26,"OG",IF(AP59&gt;=26,"MG"))</f>
        <v>OG</v>
      </c>
      <c r="AY59">
        <f>SUM(R59,U59,X59,AA59,AD59,AG59,AJ59,AM59)*0.9082</f>
        <v>90.820000000000007</v>
      </c>
      <c r="AZ59">
        <f>SUM(S59,V59,Y59,AB59,AE59,AH59,AK59,AN59)</f>
        <v>112</v>
      </c>
    </row>
    <row r="60" spans="1:53" ht="4.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34"/>
      <c r="AT60" s="5"/>
      <c r="AU60" s="5"/>
      <c r="AV60" s="5"/>
      <c r="AW60" s="5"/>
    </row>
    <row r="61" spans="1:53" hidden="1" x14ac:dyDescent="0.2">
      <c r="A61" s="45"/>
      <c r="B61" s="45"/>
      <c r="C61" s="5"/>
      <c r="D61" s="46"/>
      <c r="E61" s="46"/>
      <c r="F61" s="46"/>
      <c r="G61" s="46"/>
      <c r="H61" s="46"/>
      <c r="I61" s="46"/>
      <c r="J61" s="46"/>
      <c r="K61" s="5"/>
      <c r="L61" s="47"/>
      <c r="M61" s="47"/>
      <c r="N61" s="5"/>
      <c r="O61" s="48"/>
      <c r="P61" s="48"/>
      <c r="Q61" s="5"/>
      <c r="R61" s="49"/>
      <c r="S61" s="49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0"/>
      <c r="AQ61" s="50"/>
      <c r="AR61" s="5"/>
      <c r="AS61" s="34"/>
      <c r="AT61" s="5"/>
      <c r="AU61" s="5"/>
      <c r="AV61" s="5"/>
      <c r="AW61" s="5"/>
    </row>
    <row r="62" spans="1:53" ht="3.75" hidden="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34"/>
      <c r="AT62" s="5"/>
      <c r="AU62" s="5"/>
      <c r="AV62" s="5"/>
      <c r="AW62" s="5"/>
    </row>
    <row r="63" spans="1:53" hidden="1" x14ac:dyDescent="0.2">
      <c r="A63" s="45"/>
      <c r="B63" s="45"/>
      <c r="C63" s="5"/>
      <c r="D63" s="46"/>
      <c r="E63" s="46"/>
      <c r="F63" s="46"/>
      <c r="G63" s="46"/>
      <c r="H63" s="46"/>
      <c r="I63" s="46"/>
      <c r="J63" s="46"/>
      <c r="K63" s="5"/>
      <c r="L63" s="47"/>
      <c r="M63" s="47"/>
      <c r="N63" s="5"/>
      <c r="O63" s="48"/>
      <c r="P63" s="48"/>
      <c r="Q63" s="5"/>
      <c r="R63" s="49"/>
      <c r="S63" s="49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0"/>
      <c r="AQ63" s="50"/>
      <c r="AR63" s="5"/>
      <c r="AS63" s="34"/>
      <c r="AT63" s="5"/>
      <c r="AU63" s="5"/>
      <c r="AV63" s="5"/>
      <c r="AW63" s="5"/>
    </row>
    <row r="64" spans="1:53" ht="4.5" hidden="1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34"/>
      <c r="AT64" s="5"/>
      <c r="AU64" s="5"/>
      <c r="AV64" s="5"/>
      <c r="AW64" s="5"/>
    </row>
    <row r="65" spans="1:49" hidden="1" x14ac:dyDescent="0.2">
      <c r="A65" s="45"/>
      <c r="B65" s="45"/>
      <c r="C65" s="5"/>
      <c r="D65" s="46"/>
      <c r="E65" s="46"/>
      <c r="F65" s="46"/>
      <c r="G65" s="46"/>
      <c r="H65" s="46"/>
      <c r="I65" s="46"/>
      <c r="J65" s="46"/>
      <c r="K65" s="5"/>
      <c r="L65" s="47"/>
      <c r="M65" s="47"/>
      <c r="N65" s="5"/>
      <c r="O65" s="48"/>
      <c r="P65" s="48"/>
      <c r="Q65" s="5"/>
      <c r="R65" s="49"/>
      <c r="S65" s="49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0"/>
      <c r="AQ65" s="50"/>
      <c r="AR65" s="5"/>
      <c r="AS65" s="34"/>
      <c r="AT65" s="5"/>
      <c r="AU65" s="5"/>
      <c r="AV65" s="5"/>
      <c r="AW65" s="5"/>
    </row>
    <row r="66" spans="1:49" ht="4.5" hidden="1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34"/>
      <c r="AT66" s="5"/>
      <c r="AU66" s="5"/>
      <c r="AV66" s="5"/>
      <c r="AW66" s="5"/>
    </row>
    <row r="67" spans="1:49" hidden="1" x14ac:dyDescent="0.2">
      <c r="A67" s="45"/>
      <c r="B67" s="45"/>
      <c r="C67" s="5"/>
      <c r="D67" s="46"/>
      <c r="E67" s="46"/>
      <c r="F67" s="46"/>
      <c r="G67" s="46"/>
      <c r="H67" s="46"/>
      <c r="I67" s="46"/>
      <c r="J67" s="46"/>
      <c r="K67" s="5"/>
      <c r="L67" s="47"/>
      <c r="M67" s="47"/>
      <c r="N67" s="5"/>
      <c r="O67" s="48"/>
      <c r="P67" s="48"/>
      <c r="Q67" s="5"/>
      <c r="R67" s="49"/>
      <c r="S67" s="49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0"/>
      <c r="AQ67" s="50"/>
      <c r="AR67" s="5"/>
      <c r="AS67" s="34"/>
      <c r="AT67" s="5"/>
      <c r="AU67" s="5"/>
      <c r="AV67" s="5"/>
      <c r="AW67" s="5"/>
    </row>
    <row r="68" spans="1:49" ht="3.75" hidden="1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34"/>
      <c r="AT68" s="5"/>
      <c r="AU68" s="5"/>
      <c r="AV68" s="5"/>
      <c r="AW68" s="5"/>
    </row>
    <row r="69" spans="1:49" hidden="1" x14ac:dyDescent="0.2">
      <c r="A69" s="45"/>
      <c r="B69" s="45"/>
      <c r="C69" s="5"/>
      <c r="D69" s="46"/>
      <c r="E69" s="46"/>
      <c r="F69" s="46"/>
      <c r="G69" s="46"/>
      <c r="H69" s="46"/>
      <c r="I69" s="46"/>
      <c r="J69" s="46"/>
      <c r="K69" s="5"/>
      <c r="L69" s="47"/>
      <c r="M69" s="47"/>
      <c r="N69" s="5"/>
      <c r="O69" s="48"/>
      <c r="P69" s="48"/>
      <c r="Q69" s="5"/>
      <c r="R69" s="49"/>
      <c r="S69" s="49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0"/>
      <c r="AQ69" s="50"/>
      <c r="AR69" s="5"/>
      <c r="AS69" s="34"/>
      <c r="AT69" s="5"/>
      <c r="AU69" s="5"/>
      <c r="AV69" s="5"/>
      <c r="AW69" s="5"/>
    </row>
    <row r="70" spans="1:49" ht="3" hidden="1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34"/>
      <c r="AT70" s="5"/>
      <c r="AU70" s="5"/>
      <c r="AV70" s="5"/>
      <c r="AW70" s="5"/>
    </row>
    <row r="71" spans="1:49" hidden="1" x14ac:dyDescent="0.2">
      <c r="A71" s="45"/>
      <c r="B71" s="45"/>
      <c r="C71" s="5"/>
      <c r="D71" s="46"/>
      <c r="E71" s="46"/>
      <c r="F71" s="46"/>
      <c r="G71" s="46"/>
      <c r="H71" s="46"/>
      <c r="I71" s="46"/>
      <c r="J71" s="46"/>
      <c r="K71" s="5"/>
      <c r="L71" s="47"/>
      <c r="M71" s="47"/>
      <c r="N71" s="5"/>
      <c r="O71" s="48"/>
      <c r="P71" s="48"/>
      <c r="Q71" s="5"/>
      <c r="R71" s="49"/>
      <c r="S71" s="49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0"/>
      <c r="AQ71" s="50"/>
      <c r="AR71" s="5"/>
      <c r="AS71" s="34"/>
      <c r="AT71" s="5"/>
      <c r="AU71" s="5"/>
      <c r="AV71" s="5"/>
      <c r="AW71" s="5"/>
    </row>
    <row r="72" spans="1:49" ht="3" hidden="1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34"/>
      <c r="AT72" s="5"/>
      <c r="AU72" s="5"/>
      <c r="AV72" s="5"/>
      <c r="AW72" s="5"/>
    </row>
    <row r="73" spans="1:49" hidden="1" x14ac:dyDescent="0.2">
      <c r="A73" s="45"/>
      <c r="B73" s="45"/>
      <c r="C73" s="5"/>
      <c r="D73" s="46"/>
      <c r="E73" s="46"/>
      <c r="F73" s="46"/>
      <c r="G73" s="46"/>
      <c r="H73" s="46"/>
      <c r="I73" s="46"/>
      <c r="J73" s="46"/>
      <c r="K73" s="5"/>
      <c r="L73" s="47"/>
      <c r="M73" s="47"/>
      <c r="N73" s="5"/>
      <c r="O73" s="48"/>
      <c r="P73" s="48"/>
      <c r="Q73" s="5"/>
      <c r="R73" s="49"/>
      <c r="S73" s="49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0"/>
      <c r="AQ73" s="50"/>
      <c r="AR73" s="5"/>
      <c r="AS73" s="34"/>
      <c r="AT73" s="5"/>
      <c r="AU73" s="5"/>
      <c r="AV73" s="5"/>
      <c r="AW73" s="5"/>
    </row>
    <row r="74" spans="1:49" ht="4.5" hidden="1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34"/>
      <c r="AT74" s="5"/>
      <c r="AU74" s="5"/>
      <c r="AV74" s="5"/>
      <c r="AW74" s="5"/>
    </row>
    <row r="75" spans="1:49" hidden="1" x14ac:dyDescent="0.2">
      <c r="A75" s="45"/>
      <c r="B75" s="45"/>
      <c r="C75" s="5"/>
      <c r="D75" s="46"/>
      <c r="E75" s="46"/>
      <c r="F75" s="46"/>
      <c r="G75" s="46"/>
      <c r="H75" s="46"/>
      <c r="I75" s="46"/>
      <c r="J75" s="46"/>
      <c r="K75" s="5"/>
      <c r="L75" s="47"/>
      <c r="M75" s="47"/>
      <c r="N75" s="5"/>
      <c r="O75" s="48"/>
      <c r="P75" s="48"/>
      <c r="Q75" s="5"/>
      <c r="R75" s="49"/>
      <c r="S75" s="49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0"/>
      <c r="AQ75" s="50"/>
      <c r="AR75" s="5"/>
      <c r="AS75" s="34"/>
      <c r="AT75" s="5"/>
      <c r="AU75" s="5"/>
      <c r="AV75" s="5"/>
      <c r="AW75" s="5"/>
    </row>
    <row r="76" spans="1:49" ht="3" hidden="1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34"/>
      <c r="AT76" s="5"/>
      <c r="AU76" s="5"/>
      <c r="AV76" s="5"/>
      <c r="AW76" s="5"/>
    </row>
    <row r="77" spans="1:49" hidden="1" x14ac:dyDescent="0.2">
      <c r="A77" s="45"/>
      <c r="B77" s="45"/>
      <c r="C77" s="5"/>
      <c r="D77" s="46"/>
      <c r="E77" s="46"/>
      <c r="F77" s="46"/>
      <c r="G77" s="46"/>
      <c r="H77" s="46"/>
      <c r="I77" s="46"/>
      <c r="J77" s="46"/>
      <c r="K77" s="5"/>
      <c r="L77" s="47"/>
      <c r="M77" s="47"/>
      <c r="N77" s="5"/>
      <c r="O77" s="48"/>
      <c r="P77" s="48"/>
      <c r="Q77" s="5"/>
      <c r="R77" s="49"/>
      <c r="S77" s="49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0"/>
      <c r="AQ77" s="50"/>
      <c r="AR77" s="5"/>
      <c r="AS77" s="34"/>
      <c r="AT77" s="5"/>
      <c r="AU77" s="5"/>
      <c r="AV77" s="5"/>
      <c r="AW77" s="5"/>
    </row>
    <row r="78" spans="1:49" ht="4.5" hidden="1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hidden="1" x14ac:dyDescent="0.2">
      <c r="A79" s="45"/>
      <c r="B79" s="45"/>
      <c r="C79" s="5"/>
      <c r="D79" s="46"/>
      <c r="E79" s="46"/>
      <c r="F79" s="46"/>
      <c r="G79" s="46"/>
      <c r="H79" s="46"/>
      <c r="I79" s="46"/>
      <c r="J79" s="46"/>
      <c r="K79" s="5"/>
      <c r="L79" s="47"/>
      <c r="M79" s="47"/>
      <c r="N79" s="5"/>
      <c r="O79" s="48"/>
      <c r="P79" s="48"/>
      <c r="Q79" s="5"/>
      <c r="R79" s="49"/>
      <c r="S79" s="49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0"/>
      <c r="AQ79" s="50"/>
      <c r="AR79" s="5"/>
      <c r="AS79" s="34"/>
      <c r="AT79" s="5"/>
      <c r="AU79" s="5"/>
      <c r="AV79" s="5"/>
      <c r="AW79" s="5"/>
    </row>
    <row r="80" spans="1:49" ht="4.5" hidden="1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34"/>
      <c r="AT80" s="5"/>
      <c r="AU80" s="5"/>
      <c r="AV80" s="5"/>
      <c r="AW80" s="5"/>
    </row>
    <row r="81" spans="1:49" hidden="1" x14ac:dyDescent="0.2">
      <c r="A81" s="45"/>
      <c r="B81" s="45"/>
      <c r="C81" s="5"/>
      <c r="D81" s="46"/>
      <c r="E81" s="46"/>
      <c r="F81" s="46"/>
      <c r="G81" s="46"/>
      <c r="H81" s="46"/>
      <c r="I81" s="46"/>
      <c r="J81" s="46"/>
      <c r="K81" s="5"/>
      <c r="L81" s="47"/>
      <c r="M81" s="47"/>
      <c r="N81" s="5"/>
      <c r="O81" s="48"/>
      <c r="P81" s="48"/>
      <c r="Q81" s="5"/>
      <c r="R81" s="49"/>
      <c r="S81" s="49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0"/>
      <c r="AQ81" s="50"/>
      <c r="AR81" s="5"/>
      <c r="AS81" s="34"/>
      <c r="AT81" s="5"/>
      <c r="AU81" s="5"/>
      <c r="AV81" s="5"/>
      <c r="AW81" s="5"/>
    </row>
    <row r="82" spans="1:49" ht="3" hidden="1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34"/>
      <c r="AT82" s="5"/>
      <c r="AU82" s="5"/>
      <c r="AV82" s="5"/>
      <c r="AW82" s="5"/>
    </row>
    <row r="83" spans="1:49" hidden="1" x14ac:dyDescent="0.2">
      <c r="A83" s="45"/>
      <c r="B83" s="45"/>
      <c r="C83" s="5"/>
      <c r="D83" s="46"/>
      <c r="E83" s="46"/>
      <c r="F83" s="46"/>
      <c r="G83" s="46"/>
      <c r="H83" s="46"/>
      <c r="I83" s="46"/>
      <c r="J83" s="46"/>
      <c r="K83" s="5"/>
      <c r="L83" s="47"/>
      <c r="M83" s="47"/>
      <c r="N83" s="5"/>
      <c r="O83" s="48"/>
      <c r="P83" s="48"/>
      <c r="Q83" s="5"/>
      <c r="R83" s="49"/>
      <c r="S83" s="49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0"/>
      <c r="AQ83" s="50"/>
      <c r="AR83" s="5"/>
      <c r="AS83" s="34"/>
      <c r="AT83" s="5"/>
      <c r="AU83" s="5"/>
      <c r="AV83" s="5"/>
      <c r="AW83" s="5"/>
    </row>
    <row r="84" spans="1:49" ht="4.5" hidden="1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34"/>
      <c r="AT84" s="5"/>
      <c r="AU84" s="5"/>
      <c r="AV84" s="5"/>
      <c r="AW84" s="5"/>
    </row>
    <row r="85" spans="1:49" hidden="1" x14ac:dyDescent="0.2">
      <c r="A85" s="45"/>
      <c r="B85" s="45"/>
      <c r="C85" s="5"/>
      <c r="D85" s="46"/>
      <c r="E85" s="46"/>
      <c r="F85" s="46"/>
      <c r="G85" s="46"/>
      <c r="H85" s="46"/>
      <c r="I85" s="46"/>
      <c r="J85" s="46"/>
      <c r="K85" s="5"/>
      <c r="L85" s="47"/>
      <c r="M85" s="47"/>
      <c r="N85" s="5"/>
      <c r="O85" s="48"/>
      <c r="P85" s="48"/>
      <c r="Q85" s="5"/>
      <c r="R85" s="49"/>
      <c r="S85" s="49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0"/>
      <c r="AQ85" s="50"/>
      <c r="AR85" s="5"/>
      <c r="AS85" s="34"/>
      <c r="AT85" s="5"/>
      <c r="AU85" s="5"/>
      <c r="AV85" s="5"/>
      <c r="AW85" s="5"/>
    </row>
    <row r="86" spans="1:49" ht="6" hidden="1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hidden="1" x14ac:dyDescent="0.2">
      <c r="A87" s="51"/>
      <c r="B87" s="51"/>
      <c r="C87" s="52"/>
      <c r="D87" s="51"/>
      <c r="E87" s="51"/>
      <c r="F87" s="51"/>
      <c r="G87" s="51"/>
      <c r="H87" s="51"/>
      <c r="I87" s="51"/>
      <c r="J87" s="51"/>
      <c r="K87" s="52"/>
      <c r="L87" s="51"/>
      <c r="M87" s="51"/>
      <c r="N87" s="52"/>
      <c r="O87" s="53"/>
      <c r="P87" s="53"/>
      <c r="Q87" s="5"/>
      <c r="R87" s="54"/>
      <c r="S87" s="54"/>
      <c r="T87" s="5"/>
      <c r="U87" s="54"/>
      <c r="V87" s="54"/>
      <c r="W87" s="5"/>
      <c r="X87" s="54"/>
      <c r="Y87" s="54"/>
      <c r="Z87" s="5"/>
      <c r="AA87" s="54"/>
      <c r="AB87" s="54"/>
      <c r="AC87" s="5"/>
      <c r="AD87" s="54"/>
      <c r="AE87" s="54"/>
      <c r="AF87" s="5"/>
      <c r="AG87" s="54"/>
      <c r="AH87" s="54"/>
      <c r="AI87" s="5"/>
      <c r="AJ87" s="54"/>
      <c r="AK87" s="54"/>
      <c r="AL87" s="5"/>
      <c r="AM87" s="54"/>
      <c r="AN87" s="54"/>
      <c r="AO87" s="5"/>
      <c r="AP87" s="46"/>
      <c r="AQ87" s="46"/>
      <c r="AR87" s="5"/>
      <c r="AS87" s="34"/>
      <c r="AT87" s="5"/>
      <c r="AU87" s="5"/>
      <c r="AV87" s="5"/>
      <c r="AW87" s="5"/>
    </row>
    <row r="88" spans="1:49" hidden="1" x14ac:dyDescent="0.2">
      <c r="A88" s="45"/>
      <c r="B88" s="45"/>
      <c r="C88" s="5"/>
      <c r="D88" s="46"/>
      <c r="E88" s="46"/>
      <c r="F88" s="46"/>
      <c r="G88" s="46"/>
      <c r="H88" s="46"/>
      <c r="I88" s="46"/>
      <c r="J88" s="46"/>
      <c r="K88" s="5"/>
      <c r="L88" s="47"/>
      <c r="M88" s="47"/>
      <c r="N88" s="5"/>
      <c r="O88" s="48"/>
      <c r="P88" s="48"/>
      <c r="Q88" s="5"/>
      <c r="R88" s="49"/>
      <c r="S88" s="49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0"/>
      <c r="AQ88" s="50"/>
      <c r="AR88" s="5"/>
      <c r="AS88" s="34"/>
      <c r="AT88" s="5"/>
      <c r="AU88" s="5"/>
      <c r="AV88" s="5"/>
      <c r="AW88" s="5"/>
    </row>
    <row r="89" spans="1:49" ht="3.75" hidden="1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hidden="1" x14ac:dyDescent="0.2">
      <c r="A90" s="45"/>
      <c r="B90" s="45"/>
      <c r="C90" s="5"/>
      <c r="D90" s="46"/>
      <c r="E90" s="46"/>
      <c r="F90" s="46"/>
      <c r="G90" s="46"/>
      <c r="H90" s="46"/>
      <c r="I90" s="46"/>
      <c r="J90" s="46"/>
      <c r="K90" s="5"/>
      <c r="L90" s="47"/>
      <c r="M90" s="47"/>
      <c r="N90" s="5"/>
      <c r="O90" s="48"/>
      <c r="P90" s="48"/>
      <c r="Q90" s="5"/>
      <c r="R90" s="49"/>
      <c r="S90" s="49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0"/>
      <c r="AQ90" s="50"/>
      <c r="AR90" s="5"/>
      <c r="AS90" s="34"/>
      <c r="AT90" s="5"/>
      <c r="AU90" s="5"/>
      <c r="AV90" s="5"/>
      <c r="AW90" s="5"/>
    </row>
    <row r="91" spans="1:49" ht="3.75" hidden="1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hidden="1" x14ac:dyDescent="0.2">
      <c r="A92" s="45"/>
      <c r="B92" s="45"/>
      <c r="C92" s="5"/>
      <c r="D92" s="46"/>
      <c r="E92" s="46"/>
      <c r="F92" s="46"/>
      <c r="G92" s="46"/>
      <c r="H92" s="46"/>
      <c r="I92" s="46"/>
      <c r="J92" s="46"/>
      <c r="K92" s="5"/>
      <c r="L92" s="47"/>
      <c r="M92" s="47"/>
      <c r="N92" s="5"/>
      <c r="O92" s="48"/>
      <c r="P92" s="48"/>
      <c r="Q92" s="5"/>
      <c r="R92" s="49"/>
      <c r="S92" s="49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0"/>
      <c r="AQ92" s="50"/>
      <c r="AR92" s="5"/>
      <c r="AS92" s="34"/>
      <c r="AT92" s="5"/>
      <c r="AU92" s="5"/>
      <c r="AV92" s="5"/>
      <c r="AW92" s="5"/>
    </row>
    <row r="93" spans="1:49" ht="3" hidden="1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hidden="1" x14ac:dyDescent="0.2">
      <c r="A94" s="55" t="s">
        <v>7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"/>
      <c r="O94" s="48"/>
      <c r="P94" s="48"/>
      <c r="Q94" s="5"/>
      <c r="R94" s="49"/>
      <c r="S94" s="49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0"/>
      <c r="AQ94" s="50"/>
      <c r="AR94" s="5"/>
      <c r="AS94" s="34"/>
      <c r="AT94" s="5"/>
      <c r="AU94" s="5"/>
      <c r="AV94" s="5"/>
      <c r="AW94" s="5"/>
    </row>
    <row r="95" spans="1:49" ht="5.25" hidden="1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hidden="1" x14ac:dyDescent="0.2">
      <c r="A96" s="45">
        <v>4472</v>
      </c>
      <c r="B96" s="45"/>
      <c r="C96" s="5"/>
      <c r="D96" s="46"/>
      <c r="E96" s="46"/>
      <c r="F96" s="46"/>
      <c r="G96" s="46"/>
      <c r="H96" s="46"/>
      <c r="I96" s="46"/>
      <c r="J96" s="46"/>
      <c r="K96" s="5"/>
      <c r="L96" s="47"/>
      <c r="M96" s="47"/>
      <c r="N96" s="5"/>
      <c r="O96" s="48"/>
      <c r="P96" s="48"/>
      <c r="Q96" s="5"/>
      <c r="R96" s="49"/>
      <c r="S96" s="49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0"/>
      <c r="AQ96" s="50"/>
      <c r="AR96" s="5"/>
      <c r="AS96" s="34"/>
      <c r="AT96" s="5"/>
      <c r="AU96" s="5"/>
      <c r="AV96" s="5"/>
      <c r="AW96" s="5"/>
    </row>
    <row r="97" spans="1:49" ht="3.75" hidden="1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hidden="1" x14ac:dyDescent="0.2">
      <c r="A98" s="45"/>
      <c r="B98" s="45"/>
      <c r="C98" s="5"/>
      <c r="D98" s="46"/>
      <c r="E98" s="46"/>
      <c r="F98" s="46"/>
      <c r="G98" s="46"/>
      <c r="H98" s="46"/>
      <c r="I98" s="46"/>
      <c r="J98" s="46"/>
      <c r="K98" s="5"/>
      <c r="L98" s="47"/>
      <c r="M98" s="47"/>
      <c r="N98" s="5"/>
      <c r="O98" s="48"/>
      <c r="P98" s="48"/>
      <c r="Q98" s="5"/>
      <c r="R98" s="49"/>
      <c r="S98" s="49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0"/>
      <c r="AQ98" s="50"/>
      <c r="AR98" s="5"/>
      <c r="AS98" s="34"/>
      <c r="AT98" s="5"/>
      <c r="AU98" s="5"/>
      <c r="AV98" s="5"/>
      <c r="AW98" s="5"/>
    </row>
    <row r="99" spans="1:49" ht="4.5" hidden="1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hidden="1" x14ac:dyDescent="0.2">
      <c r="A100" s="45"/>
      <c r="B100" s="45"/>
      <c r="C100" s="5"/>
      <c r="D100" s="46"/>
      <c r="E100" s="46"/>
      <c r="F100" s="46"/>
      <c r="G100" s="46"/>
      <c r="H100" s="46"/>
      <c r="I100" s="46"/>
      <c r="J100" s="46"/>
      <c r="K100" s="5"/>
      <c r="L100" s="47"/>
      <c r="M100" s="47"/>
      <c r="N100" s="5"/>
      <c r="O100" s="48"/>
      <c r="P100" s="48"/>
      <c r="Q100" s="5"/>
      <c r="R100" s="49"/>
      <c r="S100" s="49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0"/>
      <c r="AQ100" s="50"/>
      <c r="AR100" s="5"/>
      <c r="AS100" s="34"/>
      <c r="AT100" s="5"/>
      <c r="AU100" s="5"/>
      <c r="AV100" s="5"/>
      <c r="AW100" s="5"/>
    </row>
    <row r="101" spans="1:49" ht="4.5" hidden="1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hidden="1" x14ac:dyDescent="0.2">
      <c r="A102" s="45"/>
      <c r="B102" s="45"/>
      <c r="C102" s="5"/>
      <c r="D102" s="46"/>
      <c r="E102" s="46"/>
      <c r="F102" s="46"/>
      <c r="G102" s="46"/>
      <c r="H102" s="46"/>
      <c r="I102" s="46"/>
      <c r="J102" s="46"/>
      <c r="K102" s="5"/>
      <c r="L102" s="47"/>
      <c r="M102" s="47"/>
      <c r="N102" s="5"/>
      <c r="O102" s="48"/>
      <c r="P102" s="48"/>
      <c r="Q102" s="5"/>
      <c r="R102" s="49"/>
      <c r="S102" s="49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0"/>
      <c r="AQ102" s="50"/>
      <c r="AR102" s="5"/>
      <c r="AS102" s="34"/>
      <c r="AT102" s="5"/>
      <c r="AU102" s="5"/>
      <c r="AV102" s="5"/>
      <c r="AW102" s="5"/>
    </row>
    <row r="103" spans="1:49" ht="3.75" hidden="1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hidden="1" x14ac:dyDescent="0.2">
      <c r="A104" s="45"/>
      <c r="B104" s="45"/>
      <c r="C104" s="5"/>
      <c r="D104" s="46"/>
      <c r="E104" s="46"/>
      <c r="F104" s="46"/>
      <c r="G104" s="46"/>
      <c r="H104" s="46"/>
      <c r="I104" s="46"/>
      <c r="J104" s="46"/>
      <c r="K104" s="5"/>
      <c r="L104" s="47"/>
      <c r="M104" s="47"/>
      <c r="N104" s="5"/>
      <c r="O104" s="48"/>
      <c r="P104" s="48"/>
      <c r="Q104" s="5"/>
      <c r="R104" s="49"/>
      <c r="S104" s="49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0"/>
      <c r="AQ104" s="50"/>
      <c r="AR104" s="5"/>
      <c r="AS104" s="34"/>
      <c r="AT104" s="5"/>
      <c r="AU104" s="5"/>
      <c r="AV104" s="5"/>
      <c r="AW104" s="5"/>
    </row>
    <row r="105" spans="1:49" ht="3" hidden="1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hidden="1" x14ac:dyDescent="0.2">
      <c r="A106" s="45"/>
      <c r="B106" s="45"/>
      <c r="C106" s="5"/>
      <c r="D106" s="46"/>
      <c r="E106" s="46"/>
      <c r="F106" s="46"/>
      <c r="G106" s="46"/>
      <c r="H106" s="46"/>
      <c r="I106" s="46"/>
      <c r="J106" s="46"/>
      <c r="K106" s="5"/>
      <c r="L106" s="47"/>
      <c r="M106" s="47"/>
      <c r="N106" s="5"/>
      <c r="O106" s="48"/>
      <c r="P106" s="48"/>
      <c r="Q106" s="5"/>
      <c r="R106" s="49"/>
      <c r="S106" s="49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0"/>
      <c r="AQ106" s="50"/>
      <c r="AR106" s="5"/>
      <c r="AS106" s="34"/>
      <c r="AT106" s="5"/>
      <c r="AU106" s="5"/>
      <c r="AV106" s="5"/>
      <c r="AW106" s="5"/>
    </row>
    <row r="107" spans="1:49" ht="3.75" hidden="1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hidden="1" x14ac:dyDescent="0.2">
      <c r="A108" s="45"/>
      <c r="B108" s="45"/>
      <c r="C108" s="5"/>
      <c r="D108" s="46"/>
      <c r="E108" s="46"/>
      <c r="F108" s="46"/>
      <c r="G108" s="46"/>
      <c r="H108" s="46"/>
      <c r="I108" s="46"/>
      <c r="J108" s="46"/>
      <c r="K108" s="5"/>
      <c r="L108" s="47"/>
      <c r="M108" s="47"/>
      <c r="N108" s="5"/>
      <c r="O108" s="48"/>
      <c r="P108" s="48"/>
      <c r="Q108" s="5"/>
      <c r="R108" s="49"/>
      <c r="S108" s="49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0"/>
      <c r="AQ108" s="50"/>
      <c r="AR108" s="5"/>
      <c r="AS108" s="34"/>
      <c r="AT108" s="5"/>
      <c r="AU108" s="5"/>
      <c r="AV108" s="5"/>
      <c r="AW108" s="5"/>
    </row>
    <row r="109" spans="1:49" ht="3" hidden="1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hidden="1" x14ac:dyDescent="0.2">
      <c r="A110" s="45"/>
      <c r="B110" s="45"/>
      <c r="C110" s="5"/>
      <c r="D110" s="46"/>
      <c r="E110" s="46"/>
      <c r="F110" s="46"/>
      <c r="G110" s="46"/>
      <c r="H110" s="46"/>
      <c r="I110" s="46"/>
      <c r="J110" s="46"/>
      <c r="K110" s="5"/>
      <c r="L110" s="47"/>
      <c r="M110" s="47"/>
      <c r="N110" s="5"/>
      <c r="O110" s="48"/>
      <c r="P110" s="48"/>
      <c r="Q110" s="5"/>
      <c r="R110" s="49"/>
      <c r="S110" s="49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0"/>
      <c r="AQ110" s="50"/>
      <c r="AR110" s="5"/>
      <c r="AS110" s="34"/>
      <c r="AT110" s="5"/>
      <c r="AU110" s="5"/>
      <c r="AV110" s="5"/>
      <c r="AW110" s="5"/>
    </row>
    <row r="111" spans="1:49" ht="4.5" hidden="1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hidden="1" x14ac:dyDescent="0.2">
      <c r="A112" s="45"/>
      <c r="B112" s="45"/>
      <c r="C112" s="5"/>
      <c r="D112" s="46"/>
      <c r="E112" s="46"/>
      <c r="F112" s="46"/>
      <c r="G112" s="46"/>
      <c r="H112" s="46"/>
      <c r="I112" s="46"/>
      <c r="J112" s="46"/>
      <c r="K112" s="5"/>
      <c r="L112" s="47"/>
      <c r="M112" s="47"/>
      <c r="N112" s="5"/>
      <c r="O112" s="48"/>
      <c r="P112" s="48"/>
      <c r="Q112" s="5"/>
      <c r="R112" s="49"/>
      <c r="S112" s="49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0"/>
      <c r="AQ112" s="50"/>
      <c r="AR112" s="5"/>
      <c r="AS112" s="34"/>
      <c r="AT112" s="5"/>
      <c r="AU112" s="5"/>
      <c r="AV112" s="5"/>
      <c r="AW112" s="5"/>
    </row>
    <row r="113" spans="1:49" ht="4.5" hidden="1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34"/>
      <c r="AT113" s="5"/>
      <c r="AU113" s="5"/>
      <c r="AV113" s="5"/>
      <c r="AW113" s="5"/>
    </row>
    <row r="114" spans="1:49" hidden="1" x14ac:dyDescent="0.2">
      <c r="A114" s="45"/>
      <c r="B114" s="45"/>
      <c r="C114" s="5"/>
      <c r="D114" s="46"/>
      <c r="E114" s="46"/>
      <c r="F114" s="46"/>
      <c r="G114" s="46"/>
      <c r="H114" s="46"/>
      <c r="I114" s="46"/>
      <c r="J114" s="46"/>
      <c r="K114" s="5"/>
      <c r="L114" s="47"/>
      <c r="M114" s="47"/>
      <c r="N114" s="5"/>
      <c r="O114" s="48"/>
      <c r="P114" s="48"/>
      <c r="Q114" s="5"/>
      <c r="R114" s="49"/>
      <c r="S114" s="49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0"/>
      <c r="AQ114" s="50"/>
      <c r="AR114" s="5"/>
      <c r="AS114" s="34"/>
      <c r="AT114" s="5"/>
      <c r="AU114" s="5"/>
      <c r="AV114" s="5"/>
      <c r="AW114" s="5"/>
    </row>
    <row r="115" spans="1:49" ht="3" hidden="1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hidden="1" x14ac:dyDescent="0.2">
      <c r="A116" s="45"/>
      <c r="B116" s="45"/>
      <c r="C116" s="5"/>
      <c r="D116" s="46"/>
      <c r="E116" s="46"/>
      <c r="F116" s="46"/>
      <c r="G116" s="46"/>
      <c r="H116" s="46"/>
      <c r="I116" s="46"/>
      <c r="J116" s="46"/>
      <c r="K116" s="5"/>
      <c r="L116" s="47"/>
      <c r="M116" s="47"/>
      <c r="N116" s="5"/>
      <c r="O116" s="48"/>
      <c r="P116" s="48"/>
      <c r="Q116" s="5"/>
      <c r="R116" s="49"/>
      <c r="S116" s="49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0"/>
      <c r="AQ116" s="50"/>
      <c r="AR116" s="5"/>
      <c r="AS116" s="34"/>
      <c r="AT116" s="5"/>
      <c r="AU116" s="5"/>
      <c r="AV116" s="5"/>
      <c r="AW116" s="5"/>
    </row>
    <row r="117" spans="1:49" ht="3" hidden="1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hidden="1" x14ac:dyDescent="0.2">
      <c r="A118" s="45"/>
      <c r="B118" s="45"/>
      <c r="C118" s="5"/>
      <c r="D118" s="46"/>
      <c r="E118" s="46"/>
      <c r="F118" s="46"/>
      <c r="G118" s="46"/>
      <c r="H118" s="46"/>
      <c r="I118" s="46"/>
      <c r="J118" s="46"/>
      <c r="K118" s="5"/>
      <c r="L118" s="47"/>
      <c r="M118" s="47"/>
      <c r="N118" s="5"/>
      <c r="O118" s="48"/>
      <c r="P118" s="48"/>
      <c r="Q118" s="5"/>
      <c r="R118" s="49"/>
      <c r="S118" s="49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0"/>
      <c r="AQ118" s="50"/>
      <c r="AR118" s="5"/>
      <c r="AS118" s="34"/>
      <c r="AT118" s="5"/>
      <c r="AU118" s="5"/>
      <c r="AV118" s="5"/>
      <c r="AW118" s="5"/>
    </row>
    <row r="119" spans="1:49" ht="3" hidden="1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hidden="1" x14ac:dyDescent="0.2">
      <c r="A120" s="45"/>
      <c r="B120" s="45"/>
      <c r="C120" s="5"/>
      <c r="D120" s="46"/>
      <c r="E120" s="46"/>
      <c r="F120" s="46"/>
      <c r="G120" s="46"/>
      <c r="H120" s="46"/>
      <c r="I120" s="46"/>
      <c r="J120" s="46"/>
      <c r="K120" s="5"/>
      <c r="L120" s="47"/>
      <c r="M120" s="47"/>
      <c r="N120" s="5"/>
      <c r="O120" s="48"/>
      <c r="P120" s="48"/>
      <c r="Q120" s="5"/>
      <c r="R120" s="49"/>
      <c r="S120" s="49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0"/>
      <c r="AQ120" s="50"/>
      <c r="AR120" s="5"/>
      <c r="AS120" s="34"/>
      <c r="AT120" s="5"/>
      <c r="AU120" s="5"/>
      <c r="AV120" s="5"/>
      <c r="AW120" s="5"/>
    </row>
    <row r="121" spans="1:49" ht="3" hidden="1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hidden="1" x14ac:dyDescent="0.2">
      <c r="A122" s="45"/>
      <c r="B122" s="45"/>
      <c r="C122" s="5"/>
      <c r="D122" s="46"/>
      <c r="E122" s="46"/>
      <c r="F122" s="46"/>
      <c r="G122" s="46"/>
      <c r="H122" s="46"/>
      <c r="I122" s="46"/>
      <c r="J122" s="46"/>
      <c r="K122" s="5"/>
      <c r="L122" s="47"/>
      <c r="M122" s="47"/>
      <c r="N122" s="5"/>
      <c r="O122" s="48"/>
      <c r="P122" s="48"/>
      <c r="Q122" s="5"/>
      <c r="R122" s="49"/>
      <c r="S122" s="49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0"/>
      <c r="AQ122" s="50"/>
      <c r="AR122" s="5"/>
      <c r="AS122" s="34"/>
      <c r="AT122" s="5"/>
      <c r="AU122" s="5"/>
      <c r="AV122" s="5"/>
      <c r="AW122" s="5"/>
    </row>
    <row r="123" spans="1:49" ht="3" hidden="1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hidden="1" x14ac:dyDescent="0.2">
      <c r="A124" s="45"/>
      <c r="B124" s="45"/>
      <c r="C124" s="5"/>
      <c r="D124" s="46"/>
      <c r="E124" s="46"/>
      <c r="F124" s="46"/>
      <c r="G124" s="46"/>
      <c r="H124" s="46"/>
      <c r="I124" s="46"/>
      <c r="J124" s="46"/>
      <c r="K124" s="5"/>
      <c r="L124" s="47"/>
      <c r="M124" s="47"/>
      <c r="N124" s="5"/>
      <c r="O124" s="48"/>
      <c r="P124" s="48"/>
      <c r="Q124" s="5"/>
      <c r="R124" s="49"/>
      <c r="S124" s="49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0"/>
      <c r="AQ124" s="50"/>
      <c r="AR124" s="5"/>
      <c r="AS124" s="34"/>
      <c r="AT124" s="5"/>
      <c r="AU124" s="5"/>
      <c r="AV124" s="5"/>
      <c r="AW124" s="5"/>
    </row>
    <row r="125" spans="1:49" ht="3.75" hidden="1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hidden="1" x14ac:dyDescent="0.2">
      <c r="A126" s="45"/>
      <c r="B126" s="45"/>
      <c r="C126" s="5"/>
      <c r="D126" s="46"/>
      <c r="E126" s="46"/>
      <c r="F126" s="46"/>
      <c r="G126" s="46"/>
      <c r="H126" s="46"/>
      <c r="I126" s="46"/>
      <c r="J126" s="46"/>
      <c r="K126" s="5"/>
      <c r="L126" s="47"/>
      <c r="M126" s="47"/>
      <c r="N126" s="5"/>
      <c r="O126" s="48"/>
      <c r="P126" s="48"/>
      <c r="Q126" s="5"/>
      <c r="R126" s="49"/>
      <c r="S126" s="49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0"/>
      <c r="AQ126" s="50"/>
      <c r="AR126" s="5"/>
      <c r="AS126" s="34"/>
      <c r="AT126" s="5"/>
      <c r="AU126" s="5"/>
      <c r="AV126" s="5"/>
      <c r="AW126" s="5"/>
    </row>
    <row r="127" spans="1:49" ht="3" hidden="1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  <row r="128" spans="1:49" hidden="1" x14ac:dyDescent="0.2">
      <c r="A128" s="45"/>
      <c r="B128" s="45"/>
      <c r="C128" s="5"/>
      <c r="D128" s="46"/>
      <c r="E128" s="46"/>
      <c r="F128" s="46"/>
      <c r="G128" s="46"/>
      <c r="H128" s="46"/>
      <c r="I128" s="46"/>
      <c r="J128" s="46"/>
      <c r="K128" s="5"/>
      <c r="L128" s="47"/>
      <c r="M128" s="47"/>
      <c r="N128" s="5"/>
      <c r="O128" s="48"/>
      <c r="P128" s="48"/>
      <c r="Q128" s="5"/>
      <c r="R128" s="49"/>
      <c r="S128" s="49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0"/>
      <c r="AQ128" s="50"/>
      <c r="AR128" s="5"/>
      <c r="AS128" s="34"/>
      <c r="AT128" s="5"/>
      <c r="AU128" s="5"/>
      <c r="AV128" s="5"/>
      <c r="AW128" s="5"/>
    </row>
    <row r="129" spans="1:49" ht="3.75" hidden="1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</row>
    <row r="130" spans="1:49" hidden="1" x14ac:dyDescent="0.2">
      <c r="A130" s="45"/>
      <c r="B130" s="45"/>
      <c r="C130" s="5"/>
      <c r="D130" s="46"/>
      <c r="E130" s="46"/>
      <c r="F130" s="46"/>
      <c r="G130" s="46"/>
      <c r="H130" s="46"/>
      <c r="I130" s="46"/>
      <c r="J130" s="46"/>
      <c r="K130" s="5"/>
      <c r="L130" s="47"/>
      <c r="M130" s="47"/>
      <c r="N130" s="5"/>
      <c r="O130" s="48"/>
      <c r="P130" s="48"/>
      <c r="Q130" s="5"/>
      <c r="R130" s="49"/>
      <c r="S130" s="49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0"/>
      <c r="AQ130" s="50"/>
      <c r="AR130" s="5"/>
      <c r="AS130" s="34"/>
      <c r="AT130" s="5"/>
      <c r="AU130" s="5"/>
      <c r="AV130" s="5"/>
      <c r="AW130" s="5"/>
    </row>
    <row r="131" spans="1:49" ht="2.25" hidden="1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</row>
    <row r="132" spans="1:49" hidden="1" x14ac:dyDescent="0.2">
      <c r="A132" s="45"/>
      <c r="B132" s="45"/>
      <c r="C132" s="5"/>
      <c r="D132" s="46"/>
      <c r="E132" s="46"/>
      <c r="F132" s="46"/>
      <c r="G132" s="46"/>
      <c r="H132" s="46"/>
      <c r="I132" s="46"/>
      <c r="J132" s="46"/>
      <c r="K132" s="5"/>
      <c r="L132" s="47"/>
      <c r="M132" s="47"/>
      <c r="N132" s="5"/>
      <c r="O132" s="48"/>
      <c r="P132" s="48"/>
      <c r="Q132" s="5"/>
      <c r="R132" s="49"/>
      <c r="S132" s="49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0"/>
      <c r="AQ132" s="50"/>
      <c r="AR132" s="5"/>
      <c r="AS132" s="34"/>
      <c r="AT132" s="5"/>
      <c r="AU132" s="5"/>
      <c r="AV132" s="5"/>
      <c r="AW132" s="5"/>
    </row>
    <row r="133" spans="1:49" ht="3" hidden="1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</row>
    <row r="134" spans="1:49" hidden="1" x14ac:dyDescent="0.2">
      <c r="A134" s="45"/>
      <c r="B134" s="45"/>
      <c r="C134" s="5"/>
      <c r="D134" s="46"/>
      <c r="E134" s="46"/>
      <c r="F134" s="46"/>
      <c r="G134" s="46"/>
      <c r="H134" s="46"/>
      <c r="I134" s="46"/>
      <c r="J134" s="46"/>
      <c r="K134" s="5"/>
      <c r="L134" s="47"/>
      <c r="M134" s="47"/>
      <c r="N134" s="5"/>
      <c r="O134" s="48"/>
      <c r="P134" s="48"/>
      <c r="Q134" s="5"/>
      <c r="R134" s="49"/>
      <c r="S134" s="49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0"/>
      <c r="AQ134" s="50"/>
      <c r="AR134" s="5"/>
      <c r="AS134" s="34"/>
      <c r="AT134" s="5"/>
      <c r="AU134" s="5"/>
      <c r="AV134" s="5"/>
      <c r="AW134" s="5"/>
    </row>
    <row r="135" spans="1:49" ht="3" hidden="1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</row>
    <row r="136" spans="1:49" hidden="1" x14ac:dyDescent="0.2">
      <c r="A136" s="45"/>
      <c r="B136" s="45"/>
      <c r="C136" s="5"/>
      <c r="D136" s="46"/>
      <c r="E136" s="46"/>
      <c r="F136" s="46"/>
      <c r="G136" s="46"/>
      <c r="H136" s="46"/>
      <c r="I136" s="46"/>
      <c r="J136" s="46"/>
      <c r="K136" s="5"/>
      <c r="L136" s="47"/>
      <c r="M136" s="47"/>
      <c r="N136" s="5"/>
      <c r="O136" s="48"/>
      <c r="P136" s="48"/>
      <c r="Q136" s="5"/>
      <c r="R136" s="49"/>
      <c r="S136" s="49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0"/>
      <c r="AQ136" s="50"/>
      <c r="AR136" s="5"/>
      <c r="AS136" s="34"/>
      <c r="AT136" s="5"/>
      <c r="AU136" s="5"/>
      <c r="AV136" s="5"/>
      <c r="AW136" s="5"/>
    </row>
    <row r="137" spans="1:49" ht="4.5" hidden="1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</row>
    <row r="138" spans="1:49" hidden="1" x14ac:dyDescent="0.2">
      <c r="A138" s="51"/>
      <c r="B138" s="51"/>
      <c r="C138" s="52"/>
      <c r="D138" s="51"/>
      <c r="E138" s="51"/>
      <c r="F138" s="51"/>
      <c r="G138" s="51"/>
      <c r="H138" s="51"/>
      <c r="I138" s="51"/>
      <c r="J138" s="51"/>
      <c r="K138" s="52"/>
      <c r="L138" s="51"/>
      <c r="M138" s="51"/>
      <c r="N138" s="52"/>
      <c r="O138" s="53"/>
      <c r="P138" s="53"/>
      <c r="Q138" s="5"/>
      <c r="R138" s="54"/>
      <c r="S138" s="54"/>
      <c r="T138" s="5"/>
      <c r="U138" s="54"/>
      <c r="V138" s="54"/>
      <c r="W138" s="5"/>
      <c r="X138" s="54"/>
      <c r="Y138" s="54"/>
      <c r="Z138" s="5"/>
      <c r="AA138" s="54"/>
      <c r="AB138" s="54"/>
      <c r="AC138" s="5"/>
      <c r="AD138" s="54"/>
      <c r="AE138" s="54"/>
      <c r="AF138" s="5"/>
      <c r="AG138" s="54"/>
      <c r="AH138" s="54"/>
      <c r="AI138" s="5"/>
      <c r="AJ138" s="54"/>
      <c r="AK138" s="54"/>
      <c r="AL138" s="5"/>
      <c r="AM138" s="54"/>
      <c r="AN138" s="54"/>
      <c r="AO138" s="5"/>
      <c r="AP138" s="46"/>
      <c r="AQ138" s="46"/>
      <c r="AR138" s="5"/>
      <c r="AS138" s="34"/>
      <c r="AT138" s="5"/>
      <c r="AU138" s="5"/>
      <c r="AV138" s="5"/>
      <c r="AW138" s="5"/>
    </row>
    <row r="139" spans="1:49" ht="5.25" hidden="1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34"/>
      <c r="AT139" s="5"/>
      <c r="AU139" s="5"/>
      <c r="AV139" s="5"/>
      <c r="AW139" s="5"/>
    </row>
    <row r="140" spans="1:49" hidden="1" x14ac:dyDescent="0.2">
      <c r="A140" s="51"/>
      <c r="B140" s="51"/>
      <c r="C140" s="52"/>
      <c r="D140" s="51"/>
      <c r="E140" s="51"/>
      <c r="F140" s="51"/>
      <c r="G140" s="51"/>
      <c r="H140" s="51"/>
      <c r="I140" s="51"/>
      <c r="J140" s="51"/>
      <c r="K140" s="52"/>
      <c r="L140" s="51"/>
      <c r="M140" s="51"/>
      <c r="N140" s="52"/>
      <c r="O140" s="53"/>
      <c r="P140" s="53"/>
      <c r="Q140" s="5"/>
      <c r="R140" s="54"/>
      <c r="S140" s="54"/>
      <c r="T140" s="5"/>
      <c r="U140" s="54"/>
      <c r="V140" s="54"/>
      <c r="W140" s="5"/>
      <c r="X140" s="54"/>
      <c r="Y140" s="54"/>
      <c r="Z140" s="5"/>
      <c r="AA140" s="54"/>
      <c r="AB140" s="54"/>
      <c r="AC140" s="5"/>
      <c r="AD140" s="54"/>
      <c r="AE140" s="54"/>
      <c r="AF140" s="5"/>
      <c r="AG140" s="54"/>
      <c r="AH140" s="54"/>
      <c r="AI140" s="5"/>
      <c r="AJ140" s="54"/>
      <c r="AK140" s="54"/>
      <c r="AL140" s="5"/>
      <c r="AM140" s="54"/>
      <c r="AN140" s="54"/>
      <c r="AO140" s="5"/>
      <c r="AP140" s="46"/>
      <c r="AQ140" s="46"/>
      <c r="AR140" s="5"/>
      <c r="AS140" s="34"/>
      <c r="AT140" s="5"/>
      <c r="AU140" s="5"/>
      <c r="AV140" s="5"/>
      <c r="AW140" s="5"/>
    </row>
    <row r="141" spans="1:49" hidden="1" x14ac:dyDescent="0.2">
      <c r="A141" s="45"/>
      <c r="B141" s="45"/>
      <c r="C141" s="5"/>
      <c r="D141" s="46"/>
      <c r="E141" s="46"/>
      <c r="F141" s="46"/>
      <c r="G141" s="46"/>
      <c r="H141" s="46"/>
      <c r="I141" s="46"/>
      <c r="J141" s="46"/>
      <c r="K141" s="5"/>
      <c r="L141" s="47"/>
      <c r="M141" s="47"/>
      <c r="N141" s="5"/>
      <c r="O141" s="48"/>
      <c r="P141" s="48"/>
      <c r="Q141" s="5"/>
      <c r="R141" s="49"/>
      <c r="S141" s="49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0"/>
      <c r="AQ141" s="50"/>
      <c r="AR141" s="5"/>
      <c r="AS141" s="34"/>
      <c r="AT141" s="5"/>
      <c r="AU141" s="5"/>
      <c r="AV141" s="5"/>
      <c r="AW141" s="5"/>
    </row>
    <row r="142" spans="1:49" ht="3.75" hidden="1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</row>
    <row r="143" spans="1:49" hidden="1" x14ac:dyDescent="0.2">
      <c r="A143" s="45"/>
      <c r="B143" s="45"/>
      <c r="C143" s="5"/>
      <c r="D143" s="46"/>
      <c r="E143" s="46"/>
      <c r="F143" s="46"/>
      <c r="G143" s="46"/>
      <c r="H143" s="46"/>
      <c r="I143" s="46"/>
      <c r="J143" s="46"/>
      <c r="K143" s="5"/>
      <c r="L143" s="47"/>
      <c r="M143" s="47"/>
      <c r="N143" s="5"/>
      <c r="O143" s="48"/>
      <c r="P143" s="48"/>
      <c r="Q143" s="5"/>
      <c r="R143" s="49"/>
      <c r="S143" s="49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0"/>
      <c r="AQ143" s="50"/>
      <c r="AR143" s="5"/>
      <c r="AS143" s="34"/>
      <c r="AT143" s="5"/>
      <c r="AU143" s="5"/>
      <c r="AV143" s="5"/>
      <c r="AW143" s="5"/>
    </row>
    <row r="144" spans="1:49" ht="3" hidden="1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</row>
    <row r="145" spans="1:49" hidden="1" x14ac:dyDescent="0.2">
      <c r="A145" s="45"/>
      <c r="B145" s="45"/>
      <c r="C145" s="5"/>
      <c r="D145" s="46"/>
      <c r="E145" s="46"/>
      <c r="F145" s="46"/>
      <c r="G145" s="46"/>
      <c r="H145" s="46"/>
      <c r="I145" s="46"/>
      <c r="J145" s="46"/>
      <c r="K145" s="5"/>
      <c r="L145" s="47"/>
      <c r="M145" s="47"/>
      <c r="N145" s="5"/>
      <c r="O145" s="48"/>
      <c r="P145" s="48"/>
      <c r="Q145" s="5"/>
      <c r="R145" s="49"/>
      <c r="S145" s="49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0"/>
      <c r="AQ145" s="50"/>
      <c r="AR145" s="5"/>
      <c r="AS145" s="34"/>
      <c r="AT145" s="5"/>
      <c r="AU145" s="5"/>
      <c r="AV145" s="5"/>
      <c r="AW145" s="5"/>
    </row>
    <row r="146" spans="1:49" ht="3" hidden="1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</row>
    <row r="147" spans="1:49" hidden="1" x14ac:dyDescent="0.2">
      <c r="A147" s="45"/>
      <c r="B147" s="45"/>
      <c r="C147" s="5"/>
      <c r="D147" s="46"/>
      <c r="E147" s="46"/>
      <c r="F147" s="46"/>
      <c r="G147" s="46"/>
      <c r="H147" s="46"/>
      <c r="I147" s="46"/>
      <c r="J147" s="46"/>
      <c r="K147" s="5"/>
      <c r="L147" s="47"/>
      <c r="M147" s="47"/>
      <c r="N147" s="5"/>
      <c r="O147" s="48"/>
      <c r="P147" s="48"/>
      <c r="Q147" s="5"/>
      <c r="R147" s="49"/>
      <c r="S147" s="49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0"/>
      <c r="AQ147" s="50"/>
      <c r="AR147" s="5"/>
      <c r="AS147" s="34"/>
      <c r="AT147" s="5"/>
      <c r="AU147" s="5"/>
      <c r="AV147" s="5"/>
      <c r="AW147" s="5"/>
    </row>
    <row r="148" spans="1:49" ht="3.75" hidden="1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</row>
    <row r="149" spans="1:49" hidden="1" x14ac:dyDescent="0.2">
      <c r="A149" s="45"/>
      <c r="B149" s="45"/>
      <c r="C149" s="5"/>
      <c r="D149" s="46"/>
      <c r="E149" s="46"/>
      <c r="F149" s="46"/>
      <c r="G149" s="46"/>
      <c r="H149" s="46"/>
      <c r="I149" s="46"/>
      <c r="J149" s="46"/>
      <c r="K149" s="5"/>
      <c r="L149" s="47"/>
      <c r="M149" s="47"/>
      <c r="N149" s="5"/>
      <c r="O149" s="48"/>
      <c r="P149" s="48"/>
      <c r="Q149" s="5"/>
      <c r="R149" s="49"/>
      <c r="S149" s="49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0"/>
      <c r="AQ149" s="50"/>
      <c r="AR149" s="5"/>
      <c r="AS149" s="34"/>
      <c r="AT149" s="5"/>
      <c r="AU149" s="5"/>
      <c r="AV149" s="5"/>
      <c r="AW149" s="5"/>
    </row>
    <row r="150" spans="1:49" ht="3" hidden="1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</row>
    <row r="151" spans="1:49" hidden="1" x14ac:dyDescent="0.2">
      <c r="A151" s="45"/>
      <c r="B151" s="45"/>
      <c r="C151" s="5"/>
      <c r="D151" s="46"/>
      <c r="E151" s="46"/>
      <c r="F151" s="46"/>
      <c r="G151" s="46"/>
      <c r="H151" s="46"/>
      <c r="I151" s="46"/>
      <c r="J151" s="46"/>
      <c r="K151" s="5"/>
      <c r="L151" s="47"/>
      <c r="M151" s="47"/>
      <c r="N151" s="5"/>
      <c r="O151" s="48"/>
      <c r="P151" s="48"/>
      <c r="Q151" s="5"/>
      <c r="R151" s="49"/>
      <c r="S151" s="49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0"/>
      <c r="AQ151" s="50"/>
      <c r="AR151" s="5"/>
      <c r="AS151" s="34"/>
      <c r="AT151" s="5"/>
      <c r="AU151" s="5"/>
      <c r="AV151" s="5"/>
      <c r="AW151" s="5"/>
    </row>
    <row r="152" spans="1:49" ht="3.75" hidden="1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</row>
    <row r="153" spans="1:49" hidden="1" x14ac:dyDescent="0.2">
      <c r="A153" s="45"/>
      <c r="B153" s="45"/>
      <c r="C153" s="5"/>
      <c r="D153" s="46"/>
      <c r="E153" s="46"/>
      <c r="F153" s="46"/>
      <c r="G153" s="46"/>
      <c r="H153" s="46"/>
      <c r="I153" s="46"/>
      <c r="J153" s="46"/>
      <c r="K153" s="5"/>
      <c r="L153" s="47"/>
      <c r="M153" s="47"/>
      <c r="N153" s="5"/>
      <c r="O153" s="48"/>
      <c r="P153" s="48"/>
      <c r="Q153" s="5"/>
      <c r="R153" s="49"/>
      <c r="S153" s="49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0"/>
      <c r="AQ153" s="50"/>
      <c r="AR153" s="5"/>
      <c r="AS153" s="34"/>
      <c r="AT153" s="5"/>
      <c r="AU153" s="5"/>
      <c r="AV153" s="5"/>
      <c r="AW153" s="5"/>
    </row>
    <row r="154" spans="1:49" ht="4.5" hidden="1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spans="1:49" hidden="1" x14ac:dyDescent="0.2">
      <c r="A155" s="45"/>
      <c r="B155" s="45"/>
      <c r="C155" s="5"/>
      <c r="D155" s="46"/>
      <c r="E155" s="46"/>
      <c r="F155" s="46"/>
      <c r="G155" s="46"/>
      <c r="H155" s="46"/>
      <c r="I155" s="46"/>
      <c r="J155" s="46"/>
      <c r="K155" s="5"/>
      <c r="L155" s="47"/>
      <c r="M155" s="47"/>
      <c r="N155" s="5"/>
      <c r="O155" s="48"/>
      <c r="P155" s="48"/>
      <c r="Q155" s="5"/>
      <c r="R155" s="49"/>
      <c r="S155" s="49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0"/>
      <c r="AQ155" s="50"/>
      <c r="AR155" s="5"/>
      <c r="AS155" s="34"/>
      <c r="AT155" s="5"/>
      <c r="AU155" s="5"/>
      <c r="AV155" s="5"/>
      <c r="AW155" s="5"/>
    </row>
    <row r="156" spans="1:49" ht="5.25" hidden="1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34"/>
      <c r="AT156" s="5"/>
      <c r="AU156" s="5"/>
      <c r="AV156" s="5"/>
      <c r="AW156" s="5"/>
    </row>
    <row r="157" spans="1:49" hidden="1" x14ac:dyDescent="0.2">
      <c r="A157" s="51"/>
      <c r="B157" s="51"/>
      <c r="C157" s="52"/>
      <c r="D157" s="51"/>
      <c r="E157" s="51"/>
      <c r="F157" s="51"/>
      <c r="G157" s="51"/>
      <c r="H157" s="51"/>
      <c r="I157" s="51"/>
      <c r="J157" s="51"/>
      <c r="K157" s="52"/>
      <c r="L157" s="51"/>
      <c r="M157" s="51"/>
      <c r="N157" s="52"/>
      <c r="O157" s="53"/>
      <c r="P157" s="53"/>
      <c r="Q157" s="5"/>
      <c r="R157" s="54"/>
      <c r="S157" s="54"/>
      <c r="T157" s="5"/>
      <c r="U157" s="54"/>
      <c r="V157" s="54"/>
      <c r="W157" s="5"/>
      <c r="X157" s="54"/>
      <c r="Y157" s="54"/>
      <c r="Z157" s="5"/>
      <c r="AA157" s="54"/>
      <c r="AB157" s="54"/>
      <c r="AC157" s="5"/>
      <c r="AD157" s="54"/>
      <c r="AE157" s="54"/>
      <c r="AF157" s="5"/>
      <c r="AG157" s="54"/>
      <c r="AH157" s="54"/>
      <c r="AI157" s="5"/>
      <c r="AJ157" s="54"/>
      <c r="AK157" s="54"/>
      <c r="AL157" s="5"/>
      <c r="AM157" s="54"/>
      <c r="AN157" s="54"/>
      <c r="AO157" s="5"/>
      <c r="AP157" s="46"/>
      <c r="AQ157" s="46"/>
      <c r="AR157" s="5"/>
      <c r="AS157" s="34"/>
      <c r="AT157" s="5"/>
      <c r="AU157" s="5"/>
      <c r="AV157" s="5"/>
      <c r="AW157" s="5"/>
    </row>
    <row r="158" spans="1:49" ht="3" hidden="1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spans="1:49" hidden="1" x14ac:dyDescent="0.2">
      <c r="A159" s="45"/>
      <c r="B159" s="45"/>
      <c r="C159" s="5"/>
      <c r="D159" s="46"/>
      <c r="E159" s="46"/>
      <c r="F159" s="46"/>
      <c r="G159" s="46"/>
      <c r="H159" s="46"/>
      <c r="I159" s="46"/>
      <c r="J159" s="46"/>
      <c r="K159" s="5"/>
      <c r="L159" s="47"/>
      <c r="M159" s="47"/>
      <c r="N159" s="5"/>
      <c r="O159" s="48"/>
      <c r="P159" s="48"/>
      <c r="Q159" s="5"/>
      <c r="R159" s="49"/>
      <c r="S159" s="49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0"/>
      <c r="AQ159" s="50"/>
      <c r="AR159" s="5"/>
      <c r="AS159" s="34"/>
      <c r="AT159" s="5"/>
      <c r="AU159" s="5"/>
      <c r="AV159" s="5"/>
      <c r="AW159" s="5"/>
    </row>
    <row r="160" spans="1:49" ht="3.75" hidden="1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1:49" hidden="1" x14ac:dyDescent="0.2">
      <c r="A161" s="45"/>
      <c r="B161" s="45"/>
      <c r="C161" s="5"/>
      <c r="D161" s="46"/>
      <c r="E161" s="46"/>
      <c r="F161" s="46"/>
      <c r="G161" s="46"/>
      <c r="H161" s="46"/>
      <c r="I161" s="46"/>
      <c r="J161" s="46"/>
      <c r="K161" s="5"/>
      <c r="L161" s="47"/>
      <c r="M161" s="47"/>
      <c r="N161" s="5"/>
      <c r="O161" s="48"/>
      <c r="P161" s="48"/>
      <c r="Q161" s="5"/>
      <c r="R161" s="49"/>
      <c r="S161" s="49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0"/>
      <c r="AQ161" s="50"/>
      <c r="AR161" s="5"/>
      <c r="AS161" s="34"/>
      <c r="AT161" s="5"/>
      <c r="AU161" s="5"/>
      <c r="AV161" s="5"/>
      <c r="AW161" s="5"/>
    </row>
    <row r="162" spans="1:49" ht="4.5" hidden="1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spans="1:49" hidden="1" x14ac:dyDescent="0.2">
      <c r="A163" s="45"/>
      <c r="B163" s="45"/>
      <c r="C163" s="5"/>
      <c r="D163" s="46"/>
      <c r="E163" s="46"/>
      <c r="F163" s="46"/>
      <c r="G163" s="46"/>
      <c r="H163" s="46"/>
      <c r="I163" s="46"/>
      <c r="J163" s="46"/>
      <c r="K163" s="5"/>
      <c r="L163" s="47"/>
      <c r="M163" s="47"/>
      <c r="N163" s="5"/>
      <c r="O163" s="48"/>
      <c r="P163" s="48"/>
      <c r="Q163" s="5"/>
      <c r="R163" s="49"/>
      <c r="S163" s="49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0"/>
      <c r="AQ163" s="50"/>
      <c r="AR163" s="5"/>
      <c r="AS163" s="34"/>
      <c r="AT163" s="5"/>
      <c r="AU163" s="5"/>
      <c r="AV163" s="5"/>
      <c r="AW163" s="5"/>
    </row>
    <row r="164" spans="1:49" ht="5.25" hidden="1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spans="1:49" hidden="1" x14ac:dyDescent="0.2">
      <c r="A165" s="45"/>
      <c r="B165" s="45"/>
      <c r="C165" s="5"/>
      <c r="D165" s="46"/>
      <c r="E165" s="46"/>
      <c r="F165" s="46"/>
      <c r="G165" s="46"/>
      <c r="H165" s="46"/>
      <c r="I165" s="46"/>
      <c r="J165" s="46"/>
      <c r="K165" s="5"/>
      <c r="L165" s="47"/>
      <c r="M165" s="47"/>
      <c r="N165" s="5"/>
      <c r="O165" s="48"/>
      <c r="P165" s="48"/>
      <c r="Q165" s="5"/>
      <c r="R165" s="49"/>
      <c r="S165" s="49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0"/>
      <c r="AQ165" s="50"/>
      <c r="AR165" s="5"/>
      <c r="AS165" s="34"/>
      <c r="AT165" s="5"/>
      <c r="AU165" s="5"/>
      <c r="AV165" s="5"/>
      <c r="AW165" s="5"/>
    </row>
    <row r="166" spans="1:49" ht="3.75" hidden="1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</row>
    <row r="167" spans="1:49" hidden="1" x14ac:dyDescent="0.2">
      <c r="A167" s="45"/>
      <c r="B167" s="45"/>
      <c r="C167" s="5"/>
      <c r="D167" s="46"/>
      <c r="E167" s="46"/>
      <c r="F167" s="46"/>
      <c r="G167" s="46"/>
      <c r="H167" s="46"/>
      <c r="I167" s="46"/>
      <c r="J167" s="46"/>
      <c r="K167" s="5"/>
      <c r="L167" s="47"/>
      <c r="M167" s="47"/>
      <c r="N167" s="5"/>
      <c r="O167" s="48"/>
      <c r="P167" s="48"/>
      <c r="Q167" s="5"/>
      <c r="R167" s="49"/>
      <c r="S167" s="49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0"/>
      <c r="AQ167" s="50"/>
      <c r="AR167" s="5"/>
      <c r="AS167" s="34"/>
      <c r="AT167" s="5"/>
      <c r="AU167" s="5"/>
      <c r="AV167" s="5"/>
      <c r="AW167" s="5"/>
    </row>
    <row r="168" spans="1:49" ht="4.5" hidden="1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1:49" hidden="1" x14ac:dyDescent="0.2">
      <c r="A169" s="45"/>
      <c r="B169" s="45"/>
      <c r="C169" s="5"/>
      <c r="D169" s="46"/>
      <c r="E169" s="46"/>
      <c r="F169" s="46"/>
      <c r="G169" s="46"/>
      <c r="H169" s="46"/>
      <c r="I169" s="46"/>
      <c r="J169" s="46"/>
      <c r="K169" s="5"/>
      <c r="L169" s="47"/>
      <c r="M169" s="47"/>
      <c r="N169" s="5"/>
      <c r="O169" s="48"/>
      <c r="P169" s="48"/>
      <c r="Q169" s="5"/>
      <c r="R169" s="49"/>
      <c r="S169" s="49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0"/>
      <c r="AQ169" s="50"/>
      <c r="AR169" s="5"/>
      <c r="AS169" s="34"/>
      <c r="AT169" s="5"/>
      <c r="AU169" s="5"/>
      <c r="AV169" s="5"/>
      <c r="AW169" s="5"/>
    </row>
    <row r="170" spans="1:49" ht="3.75" hidden="1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</row>
    <row r="171" spans="1:49" hidden="1" x14ac:dyDescent="0.2">
      <c r="A171" s="45"/>
      <c r="B171" s="45"/>
      <c r="C171" s="5"/>
      <c r="D171" s="46"/>
      <c r="E171" s="46"/>
      <c r="F171" s="46"/>
      <c r="G171" s="46"/>
      <c r="H171" s="46"/>
      <c r="I171" s="46"/>
      <c r="J171" s="46"/>
      <c r="K171" s="5"/>
      <c r="L171" s="47"/>
      <c r="M171" s="47"/>
      <c r="N171" s="5"/>
      <c r="O171" s="48"/>
      <c r="P171" s="48"/>
      <c r="Q171" s="5"/>
      <c r="R171" s="49"/>
      <c r="S171" s="49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0"/>
      <c r="AQ171" s="50"/>
      <c r="AR171" s="5"/>
      <c r="AS171" s="34"/>
      <c r="AT171" s="5"/>
      <c r="AU171" s="5"/>
      <c r="AV171" s="5"/>
      <c r="AW171" s="5"/>
    </row>
    <row r="172" spans="1:49" ht="4.5" hidden="1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1:49" hidden="1" x14ac:dyDescent="0.2">
      <c r="A173" s="45"/>
      <c r="B173" s="45"/>
      <c r="C173" s="5"/>
      <c r="D173" s="46"/>
      <c r="E173" s="46"/>
      <c r="F173" s="46"/>
      <c r="G173" s="46"/>
      <c r="H173" s="46"/>
      <c r="I173" s="46"/>
      <c r="J173" s="46"/>
      <c r="K173" s="5"/>
      <c r="L173" s="47"/>
      <c r="M173" s="47"/>
      <c r="N173" s="5"/>
      <c r="O173" s="48"/>
      <c r="P173" s="48"/>
      <c r="Q173" s="5"/>
      <c r="R173" s="49"/>
      <c r="S173" s="49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0"/>
      <c r="AQ173" s="50"/>
      <c r="AR173" s="5"/>
      <c r="AS173" s="34"/>
      <c r="AT173" s="5"/>
      <c r="AU173" s="5"/>
      <c r="AV173" s="5"/>
      <c r="AW173" s="5"/>
    </row>
    <row r="174" spans="1:49" ht="3.75" hidden="1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</row>
    <row r="175" spans="1:49" hidden="1" x14ac:dyDescent="0.2">
      <c r="A175" s="45"/>
      <c r="B175" s="45"/>
      <c r="C175" s="5"/>
      <c r="D175" s="46"/>
      <c r="E175" s="46"/>
      <c r="F175" s="46"/>
      <c r="G175" s="46"/>
      <c r="H175" s="46"/>
      <c r="I175" s="46"/>
      <c r="J175" s="46"/>
      <c r="K175" s="5"/>
      <c r="L175" s="47"/>
      <c r="M175" s="47"/>
      <c r="N175" s="5"/>
      <c r="O175" s="48"/>
      <c r="P175" s="48"/>
      <c r="Q175" s="5"/>
      <c r="R175" s="49"/>
      <c r="S175" s="49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0"/>
      <c r="AQ175" s="50"/>
      <c r="AR175" s="5"/>
      <c r="AS175" s="34"/>
      <c r="AT175" s="5"/>
      <c r="AU175" s="5"/>
      <c r="AV175" s="5"/>
      <c r="AW175" s="5"/>
    </row>
    <row r="176" spans="1:49" ht="3.75" hidden="1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</row>
    <row r="177" spans="1:49" hidden="1" x14ac:dyDescent="0.2">
      <c r="A177" s="45"/>
      <c r="B177" s="45"/>
      <c r="C177" s="5"/>
      <c r="D177" s="46"/>
      <c r="E177" s="46"/>
      <c r="F177" s="46"/>
      <c r="G177" s="46"/>
      <c r="H177" s="46"/>
      <c r="I177" s="46"/>
      <c r="J177" s="46"/>
      <c r="K177" s="5"/>
      <c r="L177" s="47"/>
      <c r="M177" s="47"/>
      <c r="N177" s="5"/>
      <c r="O177" s="48"/>
      <c r="P177" s="48"/>
      <c r="Q177" s="5"/>
      <c r="R177" s="49"/>
      <c r="S177" s="49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0"/>
      <c r="AQ177" s="50"/>
      <c r="AR177" s="5"/>
      <c r="AS177" s="34"/>
      <c r="AT177" s="5"/>
      <c r="AU177" s="5"/>
      <c r="AV177" s="5"/>
      <c r="AW177" s="5"/>
    </row>
    <row r="178" spans="1:49" ht="3.75" hidden="1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</row>
    <row r="179" spans="1:49" hidden="1" x14ac:dyDescent="0.2">
      <c r="A179" s="45"/>
      <c r="B179" s="45"/>
      <c r="C179" s="5"/>
      <c r="D179" s="46"/>
      <c r="E179" s="46"/>
      <c r="F179" s="46"/>
      <c r="G179" s="46"/>
      <c r="H179" s="46"/>
      <c r="I179" s="46"/>
      <c r="J179" s="46"/>
      <c r="K179" s="5"/>
      <c r="L179" s="47"/>
      <c r="M179" s="47"/>
      <c r="N179" s="5"/>
      <c r="O179" s="48"/>
      <c r="P179" s="48"/>
      <c r="Q179" s="5"/>
      <c r="R179" s="49"/>
      <c r="S179" s="49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0"/>
      <c r="AQ179" s="50"/>
      <c r="AR179" s="5"/>
      <c r="AS179" s="34"/>
      <c r="AT179" s="5"/>
      <c r="AU179" s="5"/>
      <c r="AV179" s="5"/>
      <c r="AW179" s="5"/>
    </row>
    <row r="180" spans="1:49" ht="5.25" hidden="1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</row>
    <row r="181" spans="1:49" hidden="1" x14ac:dyDescent="0.2">
      <c r="A181" s="45"/>
      <c r="B181" s="45"/>
      <c r="C181" s="5"/>
      <c r="D181" s="46"/>
      <c r="E181" s="46"/>
      <c r="F181" s="46"/>
      <c r="G181" s="46"/>
      <c r="H181" s="46"/>
      <c r="I181" s="46"/>
      <c r="J181" s="46"/>
      <c r="K181" s="5"/>
      <c r="L181" s="47"/>
      <c r="M181" s="47"/>
      <c r="N181" s="5"/>
      <c r="O181" s="48"/>
      <c r="P181" s="48"/>
      <c r="Q181" s="5"/>
      <c r="R181" s="49"/>
      <c r="S181" s="49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0"/>
      <c r="AQ181" s="50"/>
      <c r="AR181" s="5"/>
      <c r="AS181" s="34"/>
      <c r="AT181" s="5"/>
      <c r="AU181" s="5"/>
      <c r="AV181" s="5"/>
      <c r="AW181" s="5"/>
    </row>
    <row r="182" spans="1:49" ht="4.5" hidden="1" customHeight="1" x14ac:dyDescent="0.2">
      <c r="A182" s="52"/>
      <c r="B182" s="52"/>
      <c r="C182" s="5"/>
      <c r="D182" s="56"/>
      <c r="E182" s="56"/>
      <c r="F182" s="56"/>
      <c r="G182" s="56"/>
      <c r="H182" s="56"/>
      <c r="I182" s="56"/>
      <c r="J182" s="56"/>
      <c r="K182" s="5"/>
      <c r="L182" s="57"/>
      <c r="M182" s="57"/>
      <c r="N182" s="5"/>
      <c r="O182" s="48"/>
      <c r="P182" s="48"/>
      <c r="Q182" s="5"/>
      <c r="R182" s="49"/>
      <c r="S182" s="49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8"/>
      <c r="AQ182" s="58"/>
      <c r="AR182" s="5"/>
      <c r="AS182" s="34"/>
      <c r="AT182" s="5"/>
      <c r="AU182" s="5"/>
      <c r="AV182" s="5"/>
      <c r="AW182" s="5"/>
    </row>
    <row r="183" spans="1:49" hidden="1" x14ac:dyDescent="0.2">
      <c r="A183" s="45"/>
      <c r="B183" s="45"/>
      <c r="C183" s="5"/>
      <c r="D183" s="46"/>
      <c r="E183" s="46"/>
      <c r="F183" s="46"/>
      <c r="G183" s="46"/>
      <c r="H183" s="46"/>
      <c r="I183" s="46"/>
      <c r="J183" s="46"/>
      <c r="K183" s="5"/>
      <c r="L183" s="47"/>
      <c r="M183" s="47"/>
      <c r="N183" s="5"/>
      <c r="O183" s="48"/>
      <c r="P183" s="48"/>
      <c r="Q183" s="5"/>
      <c r="R183" s="49"/>
      <c r="S183" s="49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0"/>
      <c r="AQ183" s="50"/>
      <c r="AR183" s="5"/>
      <c r="AS183" s="34"/>
      <c r="AT183" s="5"/>
      <c r="AU183" s="5"/>
      <c r="AV183" s="5"/>
      <c r="AW183" s="5"/>
    </row>
    <row r="184" spans="1:49" ht="3.75" hidden="1" customHeight="1" x14ac:dyDescent="0.2">
      <c r="A184" s="52"/>
      <c r="B184" s="52"/>
      <c r="C184" s="5"/>
      <c r="D184" s="56"/>
      <c r="E184" s="56"/>
      <c r="F184" s="56"/>
      <c r="G184" s="56"/>
      <c r="H184" s="56"/>
      <c r="I184" s="56"/>
      <c r="J184" s="56"/>
      <c r="K184" s="5"/>
      <c r="L184" s="57"/>
      <c r="M184" s="57"/>
      <c r="N184" s="5"/>
      <c r="O184" s="48"/>
      <c r="P184" s="48"/>
      <c r="Q184" s="5"/>
      <c r="R184" s="49"/>
      <c r="S184" s="49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8"/>
      <c r="AQ184" s="58"/>
      <c r="AR184" s="5"/>
      <c r="AS184" s="34"/>
      <c r="AT184" s="5"/>
      <c r="AU184" s="5"/>
      <c r="AV184" s="5"/>
      <c r="AW184" s="5"/>
    </row>
    <row r="185" spans="1:49" hidden="1" x14ac:dyDescent="0.2">
      <c r="A185" s="45"/>
      <c r="B185" s="45"/>
      <c r="C185" s="5"/>
      <c r="D185" s="46"/>
      <c r="E185" s="46"/>
      <c r="F185" s="46"/>
      <c r="G185" s="46"/>
      <c r="H185" s="46"/>
      <c r="I185" s="46"/>
      <c r="J185" s="46"/>
      <c r="K185" s="5"/>
      <c r="L185" s="47"/>
      <c r="M185" s="47"/>
      <c r="N185" s="5"/>
      <c r="O185" s="48"/>
      <c r="P185" s="48"/>
      <c r="Q185" s="5"/>
      <c r="R185" s="49"/>
      <c r="S185" s="49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0"/>
      <c r="AQ185" s="50"/>
      <c r="AR185" s="5"/>
      <c r="AS185" s="34"/>
      <c r="AT185" s="5"/>
      <c r="AU185" s="5"/>
      <c r="AV185" s="5"/>
      <c r="AW185" s="5"/>
    </row>
    <row r="186" spans="1:49" ht="3.75" hidden="1" customHeight="1" x14ac:dyDescent="0.2">
      <c r="A186" s="52"/>
      <c r="B186" s="52"/>
      <c r="C186" s="5"/>
      <c r="D186" s="56"/>
      <c r="E186" s="56"/>
      <c r="F186" s="56"/>
      <c r="G186" s="56"/>
      <c r="H186" s="56"/>
      <c r="I186" s="56"/>
      <c r="J186" s="56"/>
      <c r="K186" s="5"/>
      <c r="L186" s="57"/>
      <c r="M186" s="57"/>
      <c r="N186" s="5"/>
      <c r="O186" s="48"/>
      <c r="P186" s="48"/>
      <c r="Q186" s="5"/>
      <c r="R186" s="49"/>
      <c r="S186" s="49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8"/>
      <c r="AQ186" s="58"/>
      <c r="AR186" s="5"/>
      <c r="AS186" s="34"/>
      <c r="AT186" s="5"/>
      <c r="AU186" s="5"/>
      <c r="AV186" s="5"/>
      <c r="AW186" s="5"/>
    </row>
    <row r="187" spans="1:49" hidden="1" x14ac:dyDescent="0.2">
      <c r="A187" s="45"/>
      <c r="B187" s="45"/>
      <c r="C187" s="5"/>
      <c r="D187" s="46"/>
      <c r="E187" s="46"/>
      <c r="F187" s="46"/>
      <c r="G187" s="46"/>
      <c r="H187" s="46"/>
      <c r="I187" s="46"/>
      <c r="J187" s="46"/>
      <c r="K187" s="5"/>
      <c r="L187" s="47"/>
      <c r="M187" s="47"/>
      <c r="N187" s="5"/>
      <c r="O187" s="48"/>
      <c r="P187" s="48"/>
      <c r="Q187" s="5"/>
      <c r="R187" s="49"/>
      <c r="S187" s="49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0"/>
      <c r="AQ187" s="50"/>
      <c r="AR187" s="5"/>
      <c r="AS187" s="34"/>
      <c r="AT187" s="5"/>
      <c r="AU187" s="5"/>
      <c r="AV187" s="5"/>
      <c r="AW187" s="5"/>
    </row>
    <row r="188" spans="1:49" ht="3.75" hidden="1" customHeight="1" x14ac:dyDescent="0.2">
      <c r="A188" s="52"/>
      <c r="B188" s="52"/>
      <c r="C188" s="5"/>
      <c r="D188" s="56"/>
      <c r="E188" s="56"/>
      <c r="F188" s="56"/>
      <c r="G188" s="56"/>
      <c r="H188" s="56"/>
      <c r="I188" s="56"/>
      <c r="J188" s="56"/>
      <c r="K188" s="5"/>
      <c r="L188" s="57"/>
      <c r="M188" s="57"/>
      <c r="N188" s="5"/>
      <c r="O188" s="48"/>
      <c r="P188" s="48"/>
      <c r="Q188" s="5"/>
      <c r="R188" s="49"/>
      <c r="S188" s="49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8"/>
      <c r="AQ188" s="58"/>
      <c r="AR188" s="5"/>
      <c r="AS188" s="34"/>
      <c r="AT188" s="5"/>
      <c r="AU188" s="5"/>
      <c r="AV188" s="5"/>
      <c r="AW188" s="5"/>
    </row>
    <row r="189" spans="1:49" hidden="1" x14ac:dyDescent="0.2">
      <c r="A189" s="45"/>
      <c r="B189" s="45"/>
      <c r="C189" s="5"/>
      <c r="D189" s="46"/>
      <c r="E189" s="46"/>
      <c r="F189" s="46"/>
      <c r="G189" s="46"/>
      <c r="H189" s="46"/>
      <c r="I189" s="46"/>
      <c r="J189" s="46"/>
      <c r="K189" s="5"/>
      <c r="L189" s="47"/>
      <c r="M189" s="47"/>
      <c r="N189" s="5"/>
      <c r="O189" s="48"/>
      <c r="P189" s="48"/>
      <c r="Q189" s="5"/>
      <c r="R189" s="49"/>
      <c r="S189" s="49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0"/>
      <c r="AQ189" s="50"/>
      <c r="AR189" s="5"/>
      <c r="AS189" s="34"/>
      <c r="AT189" s="5"/>
      <c r="AU189" s="5"/>
      <c r="AV189" s="5"/>
      <c r="AW189" s="5"/>
    </row>
    <row r="190" spans="1:49" ht="13.5" hidden="1" customHeight="1" x14ac:dyDescent="0.2">
      <c r="A190" s="52"/>
      <c r="B190" s="52"/>
      <c r="C190" s="5"/>
      <c r="D190" s="56"/>
      <c r="E190" s="56"/>
      <c r="F190" s="56"/>
      <c r="G190" s="56"/>
      <c r="H190" s="56"/>
      <c r="I190" s="56"/>
      <c r="J190" s="56"/>
      <c r="K190" s="5"/>
      <c r="L190" s="57"/>
      <c r="M190" s="57"/>
      <c r="N190" s="5"/>
      <c r="O190" s="48"/>
      <c r="P190" s="48"/>
      <c r="Q190" s="5"/>
      <c r="R190" s="49"/>
      <c r="S190" s="49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8"/>
      <c r="AQ190" s="58"/>
      <c r="AR190" s="5"/>
      <c r="AS190" s="34"/>
      <c r="AT190" s="5"/>
      <c r="AU190" s="5"/>
      <c r="AV190" s="5"/>
      <c r="AW190" s="5"/>
    </row>
    <row r="191" spans="1:49" x14ac:dyDescent="0.2">
      <c r="A191" s="55" t="s">
        <v>8</v>
      </c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"/>
      <c r="O191" s="48"/>
      <c r="P191" s="48"/>
      <c r="Q191" s="5"/>
      <c r="R191" s="49"/>
      <c r="S191" s="49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0"/>
      <c r="AQ191" s="50"/>
      <c r="AR191" s="5"/>
      <c r="AS191" s="34"/>
      <c r="AT191" s="5"/>
      <c r="AU191" s="5"/>
      <c r="AV191" s="5"/>
      <c r="AW191" s="5"/>
    </row>
    <row r="192" spans="1:49" ht="5.2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</row>
    <row r="193" spans="1:55" x14ac:dyDescent="0.2">
      <c r="A193" s="22">
        <v>9593</v>
      </c>
      <c r="B193" s="23"/>
      <c r="C193" s="24"/>
      <c r="D193" s="25" t="str">
        <f>IF($A193=0," ",VLOOKUP(A193,[1]leden!A:C,2,FALSE))</f>
        <v>TRENSON Gabriël</v>
      </c>
      <c r="E193" s="26"/>
      <c r="F193" s="26"/>
      <c r="G193" s="26"/>
      <c r="H193" s="26"/>
      <c r="I193" s="26"/>
      <c r="J193" s="27"/>
      <c r="K193" s="24"/>
      <c r="L193" s="22" t="str">
        <f>IF($A193=0," ",VLOOKUP(A193,[1]leden!A:C,3,FALSE))</f>
        <v>K.EWH</v>
      </c>
      <c r="M193" s="23"/>
      <c r="N193" s="28">
        <f>IF($A193=0," ",VLOOKUP($A193,[1]leden!A:D,4,FALSE))</f>
        <v>0</v>
      </c>
      <c r="O193" s="24"/>
      <c r="P193" s="29" t="str">
        <f>IF($A193=0," ",VLOOKUP(A193,[1]leden!A:F,6,FALSE))</f>
        <v>5°</v>
      </c>
      <c r="Q193" s="29">
        <f>IF($A193=0," ",VLOOKUP($A193,[1]leden!A:E,5,FALSE))</f>
        <v>18</v>
      </c>
      <c r="R193" s="32">
        <v>18</v>
      </c>
      <c r="S193" s="32">
        <v>32</v>
      </c>
      <c r="T193" s="32"/>
      <c r="U193" s="32">
        <v>18</v>
      </c>
      <c r="V193" s="32">
        <v>27</v>
      </c>
      <c r="W193" s="32"/>
      <c r="X193" s="32">
        <v>18</v>
      </c>
      <c r="Y193" s="32">
        <v>37</v>
      </c>
      <c r="Z193" s="29"/>
      <c r="AA193" s="29">
        <v>9</v>
      </c>
      <c r="AB193" s="29">
        <v>31</v>
      </c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4"/>
      <c r="AP193" s="30">
        <f>ROUNDDOWN(AY193/AZ193,3)</f>
        <v>0.45</v>
      </c>
      <c r="AQ193" s="31"/>
      <c r="AR193" s="24"/>
      <c r="AS193" s="59" t="str">
        <f>IF(AP193&lt;0.345,"OG",IF(AND(AP193&gt;=0.345,AP193&lt;0.415),"MG",IF(AND(AP193&gt;=0.415,AP193&lt;0.51),"PR",IF(AND(AP193&gt;=0.51,AP193&lt;0.625),"DPR",IF(AND(AP193&gt;=0.625,AP193&lt;0.79),"DRPR")))))</f>
        <v>PR</v>
      </c>
      <c r="AT193" s="60"/>
      <c r="AY193">
        <f>SUM(R193,U193,X193,AA193,AD193,AG193,AJ193,AM193)*0.9082</f>
        <v>57.2166</v>
      </c>
      <c r="AZ193">
        <f>SUM(S193,V193,Y193,AB193,AE193,AH193,AK193,AN193)</f>
        <v>127</v>
      </c>
    </row>
    <row r="194" spans="1:55" ht="3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</row>
    <row r="195" spans="1:55" x14ac:dyDescent="0.2">
      <c r="A195" s="22">
        <v>7311</v>
      </c>
      <c r="B195" s="23"/>
      <c r="C195" s="24"/>
      <c r="D195" s="25" t="str">
        <f>IF($A195=0," ",VLOOKUP(A195,[1]leden!A:C,2,FALSE))</f>
        <v>BUZEYN Jean</v>
      </c>
      <c r="E195" s="26"/>
      <c r="F195" s="26"/>
      <c r="G195" s="26"/>
      <c r="H195" s="26"/>
      <c r="I195" s="26"/>
      <c r="J195" s="27"/>
      <c r="K195" s="24"/>
      <c r="L195" s="22" t="str">
        <f>IF($A195=0," ",VLOOKUP(A195,[1]leden!A:C,3,FALSE))</f>
        <v>K.EWH</v>
      </c>
      <c r="M195" s="23"/>
      <c r="N195" s="28">
        <f>IF($A195=0," ",VLOOKUP($A195,[1]leden!A:D,4,FALSE))</f>
        <v>0</v>
      </c>
      <c r="O195" s="24"/>
      <c r="P195" s="29" t="str">
        <f>IF($A195=0," ",VLOOKUP(A195,[1]leden!A:F,6,FALSE))</f>
        <v>4°</v>
      </c>
      <c r="Q195" s="29">
        <f>IF($A195=0," ",VLOOKUP($A195,[1]leden!A:E,5,FALSE))</f>
        <v>22</v>
      </c>
      <c r="R195" s="29">
        <v>22</v>
      </c>
      <c r="S195" s="29">
        <v>45</v>
      </c>
      <c r="T195" s="29"/>
      <c r="U195" s="29">
        <v>20</v>
      </c>
      <c r="V195" s="29">
        <v>38</v>
      </c>
      <c r="W195" s="29"/>
      <c r="X195" s="29">
        <v>21</v>
      </c>
      <c r="Y195" s="29">
        <v>55</v>
      </c>
      <c r="Z195" s="29"/>
      <c r="AA195" s="32">
        <v>22</v>
      </c>
      <c r="AB195" s="32">
        <v>32</v>
      </c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4"/>
      <c r="AP195" s="30">
        <f>ROUNDDOWN(AY195/AZ195,3)</f>
        <v>0.45400000000000001</v>
      </c>
      <c r="AQ195" s="31"/>
      <c r="AR195" s="24"/>
      <c r="AS195" s="24" t="str">
        <f>IF(AP195&lt;0.415,"OG",IF(AND(AP195&gt;=0.415,AP195&lt;0.51),"MG",IF(AND(AP195&gt;=0.51,AP195&lt;0.625),"PR",IF(AND(AP195&gt;=0.625,AP195&lt;0.79),DPR,IF(AP195&lt;=0.79,DRPR,"")))))</f>
        <v>MG</v>
      </c>
      <c r="AY195" s="24">
        <f>SUM(R195,U195,X195,AA195,AD195,AG195,AJ195,AM195)*0.9082</f>
        <v>77.197000000000003</v>
      </c>
      <c r="AZ195" s="24">
        <f>SUM(S195,V195,Y195,AB195,AE195,AH195,AK195,AN195)</f>
        <v>170</v>
      </c>
    </row>
    <row r="196" spans="1:55" ht="4.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</row>
    <row r="197" spans="1:55" x14ac:dyDescent="0.2">
      <c r="A197" s="22">
        <v>6488</v>
      </c>
      <c r="B197" s="23"/>
      <c r="C197" s="24"/>
      <c r="D197" s="25" t="str">
        <f>IF($A197=0," ",VLOOKUP(A197,[1]leden!A:C,2,FALSE))</f>
        <v>DE WITTE Franky</v>
      </c>
      <c r="E197" s="26"/>
      <c r="F197" s="26"/>
      <c r="G197" s="26"/>
      <c r="H197" s="26"/>
      <c r="I197" s="26"/>
      <c r="J197" s="27"/>
      <c r="K197" s="24"/>
      <c r="L197" s="22" t="str">
        <f>IF($A197=0," ",VLOOKUP(A197,[1]leden!A:C,3,FALSE))</f>
        <v>BCSK</v>
      </c>
      <c r="M197" s="23"/>
      <c r="N197" s="28">
        <f>IF($A197=0," ",VLOOKUP($A197,[1]leden!A:D,4,FALSE))</f>
        <v>0</v>
      </c>
      <c r="O197" s="24"/>
      <c r="P197" s="29" t="str">
        <f>IF($A197=0," ",VLOOKUP(A197,[1]leden!A:F,6,FALSE))</f>
        <v>4°</v>
      </c>
      <c r="Q197" s="29">
        <f>IF($A197=0," ",VLOOKUP($A197,[1]leden!A:E,5,FALSE))</f>
        <v>22</v>
      </c>
      <c r="R197" s="29">
        <v>22</v>
      </c>
      <c r="S197" s="29">
        <v>42</v>
      </c>
      <c r="T197" s="29"/>
      <c r="U197" s="32">
        <v>22</v>
      </c>
      <c r="V197" s="32">
        <v>38</v>
      </c>
      <c r="W197" s="29"/>
      <c r="X197" s="29">
        <v>21</v>
      </c>
      <c r="Y197" s="29">
        <v>62</v>
      </c>
      <c r="Z197" s="29"/>
      <c r="AA197" s="29">
        <v>12</v>
      </c>
      <c r="AB197" s="29">
        <v>32</v>
      </c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4"/>
      <c r="AP197" s="30">
        <f>ROUNDDOWN(AY197/AZ197,3)</f>
        <v>0.40100000000000002</v>
      </c>
      <c r="AQ197" s="31"/>
      <c r="AR197" s="24"/>
      <c r="AS197" s="24" t="str">
        <f>IF(AP197&lt;0.415,"OG",IF(AND(AP197&gt;=0.415,AP197&lt;0.51),"MG",IF(AND(AP197&gt;=0.51,AP197&lt;0.625),"PR",IF(AND(AP197&gt;=0.625,AP197&lt;0.79),DPR,IF(AP197&lt;=0.79,DRPR,"")))))</f>
        <v>OG</v>
      </c>
      <c r="AY197" s="24">
        <f>SUM(R197,U197,X197,AA197,AD197,AG197,AJ197,AM197)*0.9082</f>
        <v>69.931399999999996</v>
      </c>
      <c r="AZ197" s="24">
        <f>SUM(S197,V197,Y197,AB197,AE197,AH197,AK197,AN197)</f>
        <v>174</v>
      </c>
    </row>
    <row r="198" spans="1:55" ht="4.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</row>
    <row r="199" spans="1:55" x14ac:dyDescent="0.2">
      <c r="A199" s="22">
        <v>4581</v>
      </c>
      <c r="B199" s="23"/>
      <c r="C199" s="24"/>
      <c r="D199" s="25" t="str">
        <f>VLOOKUP(A199,[1]leden!A:C,2,FALSE)</f>
        <v>VAN HOOYDONK Guy</v>
      </c>
      <c r="E199" s="26"/>
      <c r="F199" s="26"/>
      <c r="G199" s="26"/>
      <c r="H199" s="26"/>
      <c r="I199" s="26"/>
      <c r="J199" s="27"/>
      <c r="K199" s="24"/>
      <c r="L199" s="22" t="str">
        <f>VLOOKUP(A199,[1]leden!A:C,3,FALSE)</f>
        <v>UN</v>
      </c>
      <c r="M199" s="23"/>
      <c r="N199" s="24"/>
      <c r="O199" s="24"/>
      <c r="P199" s="29" t="str">
        <f>VLOOKUP(A199,[1]leden!A:F,6,FALSE)</f>
        <v>3°</v>
      </c>
      <c r="Q199" s="29">
        <f>VLOOKUP(A199,[1]leden!A:D,4,FALSE)</f>
        <v>0</v>
      </c>
      <c r="R199" s="29">
        <v>27</v>
      </c>
      <c r="S199" s="29">
        <v>35</v>
      </c>
      <c r="T199" s="29"/>
      <c r="U199" s="29">
        <v>24</v>
      </c>
      <c r="V199" s="29">
        <v>46</v>
      </c>
      <c r="W199" s="29"/>
      <c r="X199" s="29">
        <v>27</v>
      </c>
      <c r="Y199" s="29">
        <v>62</v>
      </c>
      <c r="Z199" s="29"/>
      <c r="AA199" s="29">
        <v>25</v>
      </c>
      <c r="AB199" s="29">
        <v>62</v>
      </c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4"/>
      <c r="AP199" s="30">
        <f>ROUNDDOWN(AY199/AZ199,3)</f>
        <v>0.45600000000000002</v>
      </c>
      <c r="AQ199" s="31"/>
      <c r="AR199" s="24"/>
      <c r="AS199" s="24" t="str">
        <f>IF(AP199&lt;0.51,"OG",IF(AND(AP199&gt;=0.51,AP199&lt;0.625),"MG",IF(AND(AP199&gt;=0.625,AP199&lt;0.79),"PR",IF(AND(AP199&gt;=790,AP199&lt;0.975),DPR,IF(AP199&lt;=0.975,DRPR,"")))))</f>
        <v>OG</v>
      </c>
      <c r="AT199" s="24"/>
      <c r="AU199" s="24"/>
      <c r="AV199" s="24"/>
      <c r="AW199" s="24"/>
      <c r="AX199" s="24"/>
      <c r="AY199" s="24">
        <f>SUM(R199,U199,X199,AA199,AD199,AG199,AJ199,AM199)*0.9082</f>
        <v>93.544600000000003</v>
      </c>
      <c r="AZ199" s="24">
        <f>SUM(S199,V199,Y199,AB199,AE199,AH199,AK199,AN199)</f>
        <v>205</v>
      </c>
      <c r="BA199" s="24"/>
      <c r="BB199" s="24"/>
      <c r="BC199" s="24"/>
    </row>
    <row r="200" spans="1:55" ht="4.5" customHeight="1" x14ac:dyDescent="0.2">
      <c r="A200" s="24"/>
      <c r="B200" s="24"/>
      <c r="C200" s="24"/>
      <c r="D200" s="33"/>
      <c r="E200" s="33"/>
      <c r="F200" s="33"/>
      <c r="G200" s="33"/>
      <c r="H200" s="33"/>
      <c r="I200" s="33"/>
      <c r="J200" s="33"/>
      <c r="K200" s="24"/>
      <c r="L200" s="24"/>
      <c r="M200" s="24"/>
      <c r="N200" s="24"/>
      <c r="O200" s="24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</row>
    <row r="201" spans="1:55" x14ac:dyDescent="0.2">
      <c r="A201" s="22">
        <v>4256</v>
      </c>
      <c r="B201" s="23"/>
      <c r="C201" s="24"/>
      <c r="D201" s="25" t="str">
        <f>VLOOKUP(A201,[1]leden!A:C,2,FALSE)</f>
        <v>HELSMOORTEL Rik</v>
      </c>
      <c r="E201" s="26"/>
      <c r="F201" s="26"/>
      <c r="G201" s="26"/>
      <c r="H201" s="26"/>
      <c r="I201" s="26"/>
      <c r="J201" s="27"/>
      <c r="K201" s="24"/>
      <c r="L201" s="22" t="str">
        <f>VLOOKUP(A201,[1]leden!A:C,3,FALSE)</f>
        <v>OBA</v>
      </c>
      <c r="M201" s="23"/>
      <c r="N201" s="24"/>
      <c r="O201" s="24"/>
      <c r="P201" s="29" t="str">
        <f>VLOOKUP(A201,[1]leden!A:F,6,FALSE)</f>
        <v>3°</v>
      </c>
      <c r="Q201" s="29">
        <f>VLOOKUP(A201,[1]leden!A:D,4,FALSE)</f>
        <v>0</v>
      </c>
      <c r="R201" s="29">
        <v>27</v>
      </c>
      <c r="S201" s="29">
        <v>53</v>
      </c>
      <c r="T201" s="29"/>
      <c r="U201" s="29">
        <v>27</v>
      </c>
      <c r="V201" s="29">
        <v>46</v>
      </c>
      <c r="W201" s="29"/>
      <c r="X201" s="29">
        <v>27</v>
      </c>
      <c r="Y201" s="29">
        <v>55</v>
      </c>
      <c r="Z201" s="29"/>
      <c r="AA201" s="29">
        <v>19</v>
      </c>
      <c r="AB201" s="29">
        <v>32</v>
      </c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4"/>
      <c r="AP201" s="30">
        <f>ROUNDDOWN(AY201/AZ201,3)</f>
        <v>0.48799999999999999</v>
      </c>
      <c r="AQ201" s="31"/>
      <c r="AR201" s="24"/>
      <c r="AS201" s="24" t="str">
        <f>IF(AP201&lt;0.51,"OG",IF(AND(AP201&gt;=0.51,AP201&lt;0.625),"MG",IF(AND(AP201&gt;=0.625,AP201&lt;0.79),"PR",IF(AND(AP201&gt;=790,AP201&lt;0.975),DPR,IF(AP201&lt;=0.975,DRPR,"")))))</f>
        <v>OG</v>
      </c>
      <c r="AT201" s="24"/>
      <c r="AU201" s="24"/>
      <c r="AV201" s="24"/>
      <c r="AW201" s="24"/>
      <c r="AX201" s="24"/>
      <c r="AY201" s="24">
        <f>SUM(R201,U201,X201,AA201,AD201,AG201,AJ201,AM201)*0.9082</f>
        <v>90.820000000000007</v>
      </c>
      <c r="AZ201" s="24">
        <f>SUM(S201,V201,Y201,AB201,AE201,AH201,AK201,AN201)</f>
        <v>186</v>
      </c>
      <c r="BA201" s="24"/>
      <c r="BB201" s="24"/>
      <c r="BC201" s="24"/>
    </row>
    <row r="202" spans="1:55" ht="4.5" customHeight="1" x14ac:dyDescent="0.2">
      <c r="A202" s="24"/>
      <c r="B202" s="24"/>
      <c r="C202" s="24"/>
      <c r="D202" s="33"/>
      <c r="E202" s="33"/>
      <c r="F202" s="33"/>
      <c r="G202" s="33"/>
      <c r="H202" s="33"/>
      <c r="I202" s="33"/>
      <c r="J202" s="33"/>
      <c r="K202" s="24"/>
      <c r="L202" s="24"/>
      <c r="M202" s="24"/>
      <c r="N202" s="24"/>
      <c r="O202" s="24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</row>
    <row r="203" spans="1:55" x14ac:dyDescent="0.2">
      <c r="A203" s="22">
        <v>9147</v>
      </c>
      <c r="B203" s="23"/>
      <c r="C203" s="24"/>
      <c r="D203" s="25" t="str">
        <f>VLOOKUP(A203,[1]leden!A:C,2,FALSE)</f>
        <v>BOCKLANDT Martin</v>
      </c>
      <c r="E203" s="26"/>
      <c r="F203" s="26"/>
      <c r="G203" s="26"/>
      <c r="H203" s="26"/>
      <c r="I203" s="26"/>
      <c r="J203" s="27"/>
      <c r="K203" s="24"/>
      <c r="L203" s="22" t="str">
        <f>VLOOKUP(A203,[1]leden!A:C,3,FALSE)</f>
        <v>QU</v>
      </c>
      <c r="M203" s="23"/>
      <c r="N203" s="24"/>
      <c r="O203" s="24"/>
      <c r="P203" s="29" t="str">
        <f>VLOOKUP(A203,[1]leden!A:F,6,FALSE)</f>
        <v>3°</v>
      </c>
      <c r="Q203" s="29">
        <f>VLOOKUP(A203,[1]leden!A:D,4,FALSE)</f>
        <v>0</v>
      </c>
      <c r="R203" s="29">
        <v>27</v>
      </c>
      <c r="S203" s="29">
        <v>48</v>
      </c>
      <c r="T203" s="29"/>
      <c r="U203" s="29">
        <v>27</v>
      </c>
      <c r="V203" s="29">
        <v>52</v>
      </c>
      <c r="W203" s="29"/>
      <c r="X203" s="29">
        <v>16</v>
      </c>
      <c r="Y203" s="29">
        <v>37</v>
      </c>
      <c r="Z203" s="29"/>
      <c r="AA203" s="32">
        <v>23</v>
      </c>
      <c r="AB203" s="32">
        <v>30</v>
      </c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4"/>
      <c r="AP203" s="30">
        <f>ROUNDDOWN(AY203/AZ203,3)</f>
        <v>0.505</v>
      </c>
      <c r="AQ203" s="31"/>
      <c r="AR203" s="24"/>
      <c r="AS203" s="24" t="str">
        <f>IF(AP203&lt;0.51,"OG",IF(AND(AP203&gt;=0.51,AP203&lt;0.625),"MG",IF(AND(AP203&gt;=0.625,AP203&lt;0.79),"PR",IF(AND(AP203&gt;=790,AP203&lt;0.975),DPR,IF(AP203&lt;=0.975,DRPR,"")))))</f>
        <v>OG</v>
      </c>
      <c r="AT203" s="24"/>
      <c r="AU203" s="24"/>
      <c r="AV203" s="24"/>
      <c r="AW203" s="24"/>
      <c r="AX203" s="24"/>
      <c r="AY203" s="24">
        <f>SUM(R203,U203,X203,AA203,AD203,AG203,AJ203,AM203)*0.9082</f>
        <v>84.462599999999995</v>
      </c>
      <c r="AZ203" s="24">
        <f>SUM(S203,V203,Y203,AB203,AE203,AH203,AK203,AN203)</f>
        <v>167</v>
      </c>
      <c r="BA203" s="24"/>
      <c r="BB203" s="24"/>
      <c r="BC203" s="24"/>
    </row>
    <row r="204" spans="1:55" ht="3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</row>
    <row r="205" spans="1:55" x14ac:dyDescent="0.2">
      <c r="A205" s="22">
        <v>4425</v>
      </c>
      <c r="B205" s="23"/>
      <c r="C205" s="24"/>
      <c r="D205" s="25" t="str">
        <f>IF($A205=0," ",VLOOKUP(A205,[1]leden!A:C,2,FALSE))</f>
        <v>GEVAERT André</v>
      </c>
      <c r="E205" s="26"/>
      <c r="F205" s="26"/>
      <c r="G205" s="26"/>
      <c r="H205" s="26"/>
      <c r="I205" s="26"/>
      <c r="J205" s="27"/>
      <c r="K205" s="24"/>
      <c r="L205" s="22" t="str">
        <f>IF($A205=0," ",VLOOKUP(A205,[1]leden!A:C,3,FALSE))</f>
        <v>K. ED</v>
      </c>
      <c r="M205" s="23"/>
      <c r="N205" s="28">
        <f>IF($A205=0," ",VLOOKUP($A205,[1]leden!A:D,4,FALSE))</f>
        <v>0</v>
      </c>
      <c r="O205" s="24"/>
      <c r="P205" s="29" t="str">
        <f>IF($A205=0," ",VLOOKUP(A205,[1]leden!A:F,6,FALSE))</f>
        <v>2°</v>
      </c>
      <c r="Q205" s="29">
        <f>VLOOKUP(A205,[1]leden!A:D,4,FALSE)</f>
        <v>0</v>
      </c>
      <c r="R205" s="29">
        <v>29</v>
      </c>
      <c r="S205" s="29">
        <v>43</v>
      </c>
      <c r="T205" s="29"/>
      <c r="U205" s="32">
        <v>34</v>
      </c>
      <c r="V205" s="32">
        <v>35</v>
      </c>
      <c r="W205" s="29"/>
      <c r="X205" s="29">
        <v>16</v>
      </c>
      <c r="Y205" s="29">
        <v>54</v>
      </c>
      <c r="Z205" s="29"/>
      <c r="AA205" s="29">
        <v>32</v>
      </c>
      <c r="AB205" s="29">
        <v>45</v>
      </c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4"/>
      <c r="AP205" s="30">
        <f>ROUNDDOWN(AY205/AZ205,3)</f>
        <v>0.56899999999999995</v>
      </c>
      <c r="AQ205" s="31"/>
      <c r="AR205" s="24"/>
      <c r="AS205" s="24" t="str">
        <f>IF(AP205&lt;0.625,"OG",IF(AND(AP205&gt;=0.625,AP205&lt;0.79),"MG",IF(AND(AP205&gt;=0.79,AP205&lt;0.975),"PR",IF(AP205&lt;=0.975,DPR,""))))</f>
        <v>OG</v>
      </c>
      <c r="AY205">
        <f>SUM(R205,U205,X205,AA205,AD205,AG205,AJ205,AM205)*0.9082</f>
        <v>100.81019999999999</v>
      </c>
      <c r="AZ205">
        <f>SUM(S205,V205,Y205,AB205,AE205,AH205,AK205,AN205)</f>
        <v>177</v>
      </c>
    </row>
    <row r="206" spans="1:55" ht="3" customHeight="1" x14ac:dyDescent="0.2">
      <c r="A206" s="24"/>
      <c r="B206" s="24"/>
      <c r="C206" s="24"/>
      <c r="D206" s="33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4"/>
      <c r="AP206" s="24"/>
      <c r="AQ206" s="24"/>
      <c r="AR206" s="24"/>
      <c r="AS206" s="24"/>
    </row>
    <row r="207" spans="1:55" x14ac:dyDescent="0.2">
      <c r="A207" s="22">
        <v>2204</v>
      </c>
      <c r="B207" s="23"/>
      <c r="C207" s="24"/>
      <c r="D207" s="25" t="str">
        <f>IF($A207=0," ",VLOOKUP(A207,[1]leden!A:C,2,FALSE))</f>
        <v>CLOET Marc</v>
      </c>
      <c r="E207" s="26"/>
      <c r="F207" s="26"/>
      <c r="G207" s="26"/>
      <c r="H207" s="26"/>
      <c r="I207" s="26"/>
      <c r="J207" s="27"/>
      <c r="K207" s="24"/>
      <c r="L207" s="22" t="str">
        <f>IF($A207=0," ",VLOOKUP(A207,[1]leden!A:C,3,FALSE))</f>
        <v>STB</v>
      </c>
      <c r="M207" s="23"/>
      <c r="N207" s="28">
        <f>IF($A207=0," ",VLOOKUP($A207,[1]leden!A:D,4,FALSE))</f>
        <v>0</v>
      </c>
      <c r="O207" s="24"/>
      <c r="P207" s="29" t="str">
        <f>IF($A207=0," ",VLOOKUP(A207,[1]leden!A:F,6,FALSE))</f>
        <v>2°</v>
      </c>
      <c r="Q207" s="29">
        <f>VLOOKUP(A207,[1]leden!A:D,4,FALSE)</f>
        <v>0</v>
      </c>
      <c r="R207" s="29">
        <v>34</v>
      </c>
      <c r="S207" s="29">
        <v>45</v>
      </c>
      <c r="T207" s="29"/>
      <c r="U207" s="29">
        <v>34</v>
      </c>
      <c r="V207" s="29">
        <v>42</v>
      </c>
      <c r="W207" s="29"/>
      <c r="X207" s="29">
        <v>34</v>
      </c>
      <c r="Y207" s="29">
        <v>45</v>
      </c>
      <c r="Z207" s="29"/>
      <c r="AA207" s="29">
        <v>26</v>
      </c>
      <c r="AB207" s="29">
        <v>56</v>
      </c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4"/>
      <c r="AP207" s="30">
        <f>ROUNDDOWN(AY207/AZ207,3)</f>
        <v>0.61799999999999999</v>
      </c>
      <c r="AQ207" s="31"/>
      <c r="AR207" s="24"/>
      <c r="AS207" s="24" t="str">
        <f>IF(AP207&lt;0.625,"OG",IF(AND(AP207&gt;=0.625,AP207&lt;0.79),"MG",IF(AND(AP207&gt;=0.79,AP207&lt;0.975),"PR",IF(AP207&lt;=0.975,DPR,""))))</f>
        <v>OG</v>
      </c>
      <c r="AY207">
        <f>SUM(R207,U207,X207,AA207,AD207,AG207,AJ207,AM207)*0.9082</f>
        <v>116.2496</v>
      </c>
      <c r="AZ207">
        <f>SUM(S207,V207,Y207,AB207,AE207,AH207,AK207,AN207)</f>
        <v>188</v>
      </c>
    </row>
    <row r="208" spans="1:55" ht="4.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</row>
    <row r="209" spans="1:52" x14ac:dyDescent="0.2">
      <c r="A209" s="22">
        <v>6709</v>
      </c>
      <c r="B209" s="23"/>
      <c r="C209" s="24"/>
      <c r="D209" s="25" t="str">
        <f>IF($A209=0," ",VLOOKUP(A209,[1]leden!A:C,2,FALSE))</f>
        <v>WELVAERT Yves</v>
      </c>
      <c r="E209" s="26"/>
      <c r="F209" s="26"/>
      <c r="G209" s="26"/>
      <c r="H209" s="26"/>
      <c r="I209" s="26"/>
      <c r="J209" s="27"/>
      <c r="K209" s="24"/>
      <c r="L209" s="22" t="str">
        <f>IF($A209=0," ",VLOOKUP(A209,[1]leden!A:C,3,FALSE))</f>
        <v>K.EBC</v>
      </c>
      <c r="M209" s="23"/>
      <c r="N209" s="28">
        <f>IF($A209=0," ",VLOOKUP($A209,[1]leden!A:D,4,FALSE))</f>
        <v>0</v>
      </c>
      <c r="O209" s="24"/>
      <c r="P209" s="29" t="str">
        <f>IF($A209=0," ",VLOOKUP(A209,[1]leden!A:F,6,FALSE))</f>
        <v>1°</v>
      </c>
      <c r="Q209" s="29">
        <f>VLOOKUP(A209,[1]leden!A:D,4,FALSE)</f>
        <v>0</v>
      </c>
      <c r="R209" s="29">
        <v>36</v>
      </c>
      <c r="S209" s="29">
        <v>58</v>
      </c>
      <c r="T209" s="29"/>
      <c r="U209" s="32">
        <v>42</v>
      </c>
      <c r="V209" s="32">
        <v>30</v>
      </c>
      <c r="W209" s="29"/>
      <c r="X209" s="29">
        <v>39</v>
      </c>
      <c r="Y209" s="29">
        <v>59</v>
      </c>
      <c r="Z209" s="29"/>
      <c r="AA209" s="29">
        <v>22</v>
      </c>
      <c r="AB209" s="29">
        <v>40</v>
      </c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4"/>
      <c r="AP209" s="30">
        <f>ROUNDDOWN(AY209/AZ209,3)</f>
        <v>0.67500000000000004</v>
      </c>
      <c r="AQ209" s="31"/>
      <c r="AR209" s="24"/>
      <c r="AS209" s="24" t="str">
        <f>IF(AP209&lt;0.79,"OG",IF(AND(AP209&gt;=0.79,AP209&lt;0.975),"MG",IF(AP209&gt;=0.975,"PR",)))</f>
        <v>OG</v>
      </c>
      <c r="AY209">
        <f>SUM(R209,U209,X209,AA209,AD209,AG209,AJ209,AM209)*0.9082</f>
        <v>126.2398</v>
      </c>
      <c r="AZ209">
        <f>SUM(S209,V209,Y209,AB209,AE209,AH209,AK209,AN209)</f>
        <v>187</v>
      </c>
    </row>
    <row r="210" spans="1:52" ht="4.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34"/>
      <c r="AT210" s="5"/>
      <c r="AU210" s="5"/>
      <c r="AV210" s="5"/>
      <c r="AW210" s="5"/>
    </row>
    <row r="211" spans="1:52" x14ac:dyDescent="0.2">
      <c r="A211" s="22">
        <v>4942</v>
      </c>
      <c r="B211" s="23"/>
      <c r="C211" s="24"/>
      <c r="D211" s="25" t="str">
        <f>IF($A211=0," ",VLOOKUP(A211,[1]leden!A:C,2,FALSE))</f>
        <v>BAETENS Mark</v>
      </c>
      <c r="E211" s="26"/>
      <c r="F211" s="26"/>
      <c r="G211" s="26"/>
      <c r="H211" s="26"/>
      <c r="I211" s="26"/>
      <c r="J211" s="27"/>
      <c r="K211" s="24"/>
      <c r="L211" s="22" t="str">
        <f>IF($A211=0," ",VLOOKUP(A211,[1]leden!A:C,3,FALSE))</f>
        <v>QU</v>
      </c>
      <c r="M211" s="23"/>
      <c r="N211" s="28">
        <f>IF($A211=0," ",VLOOKUP($A211,[1]leden!A:D,4,FALSE))</f>
        <v>0</v>
      </c>
      <c r="O211" s="24"/>
      <c r="P211" s="29" t="str">
        <f>IF($A211=0," ",VLOOKUP(A211,[1]leden!A:F,6,FALSE))</f>
        <v>exc</v>
      </c>
      <c r="Q211" s="29">
        <f>VLOOKUP(A211,[1]leden!A:D,4,FALSE)</f>
        <v>0</v>
      </c>
      <c r="R211" s="29">
        <v>46</v>
      </c>
      <c r="S211" s="29">
        <v>50</v>
      </c>
      <c r="T211" s="29"/>
      <c r="U211" s="29">
        <v>50</v>
      </c>
      <c r="V211" s="29">
        <v>39</v>
      </c>
      <c r="W211" s="29"/>
      <c r="X211" s="29">
        <v>45</v>
      </c>
      <c r="Y211" s="29">
        <v>43</v>
      </c>
      <c r="Z211" s="29"/>
      <c r="AA211" s="29">
        <v>40</v>
      </c>
      <c r="AB211" s="29">
        <v>49</v>
      </c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4"/>
      <c r="AP211" s="30">
        <f>ROUNDDOWN(AY211/AZ211,3)</f>
        <v>0.90800000000000003</v>
      </c>
      <c r="AQ211" s="31"/>
      <c r="AR211" s="24"/>
      <c r="AS211" s="24" t="str">
        <f>IF(AP211&lt;26,"OG",IF(AP211&gt;=26,"MG"))</f>
        <v>OG</v>
      </c>
      <c r="AY211">
        <f>SUM(R211,U211,X211,AA211,AD211,AG211,AJ211,AM211)*0.9082</f>
        <v>164.38419999999999</v>
      </c>
      <c r="AZ211">
        <f>SUM(S211,V211,Y211,AB211,AE211,AH211,AK211,AN211)</f>
        <v>181</v>
      </c>
    </row>
    <row r="212" spans="1:52" ht="3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</row>
    <row r="213" spans="1:52" hidden="1" x14ac:dyDescent="0.2">
      <c r="A213" s="45"/>
      <c r="B213" s="45"/>
      <c r="C213" s="5"/>
      <c r="D213" s="46"/>
      <c r="E213" s="46"/>
      <c r="F213" s="46"/>
      <c r="G213" s="46"/>
      <c r="H213" s="46"/>
      <c r="I213" s="46"/>
      <c r="J213" s="46"/>
      <c r="K213" s="5"/>
      <c r="L213" s="47"/>
      <c r="M213" s="47"/>
      <c r="N213" s="5"/>
      <c r="O213" s="48"/>
      <c r="P213" s="48"/>
      <c r="Q213" s="5"/>
      <c r="R213" s="49"/>
      <c r="S213" s="49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0"/>
      <c r="AQ213" s="50"/>
      <c r="AR213" s="5"/>
      <c r="AS213" s="34"/>
      <c r="AT213" s="5"/>
      <c r="AU213" s="5"/>
      <c r="AV213" s="5"/>
      <c r="AW213" s="5"/>
    </row>
    <row r="214" spans="1:52" ht="3" hidden="1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</row>
    <row r="215" spans="1:52" hidden="1" x14ac:dyDescent="0.2">
      <c r="A215" s="45"/>
      <c r="B215" s="45"/>
      <c r="C215" s="5"/>
      <c r="D215" s="46"/>
      <c r="E215" s="46"/>
      <c r="F215" s="46"/>
      <c r="G215" s="46"/>
      <c r="H215" s="46"/>
      <c r="I215" s="46"/>
      <c r="J215" s="46"/>
      <c r="K215" s="5"/>
      <c r="L215" s="47"/>
      <c r="M215" s="47"/>
      <c r="N215" s="5"/>
      <c r="O215" s="48"/>
      <c r="P215" s="48"/>
      <c r="Q215" s="5"/>
      <c r="R215" s="49"/>
      <c r="S215" s="49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0"/>
      <c r="AQ215" s="50"/>
      <c r="AR215" s="5"/>
      <c r="AS215" s="34"/>
      <c r="AT215" s="5"/>
      <c r="AU215" s="5"/>
      <c r="AV215" s="5"/>
      <c r="AW215" s="5"/>
    </row>
    <row r="216" spans="1:52" ht="3" hidden="1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spans="1:52" hidden="1" x14ac:dyDescent="0.2">
      <c r="A217" s="45"/>
      <c r="B217" s="45"/>
      <c r="C217" s="5"/>
      <c r="D217" s="46"/>
      <c r="E217" s="46"/>
      <c r="F217" s="46"/>
      <c r="G217" s="46"/>
      <c r="H217" s="46"/>
      <c r="I217" s="46"/>
      <c r="J217" s="46"/>
      <c r="K217" s="5"/>
      <c r="L217" s="47"/>
      <c r="M217" s="47"/>
      <c r="N217" s="5"/>
      <c r="O217" s="48"/>
      <c r="P217" s="48"/>
      <c r="Q217" s="5"/>
      <c r="R217" s="49"/>
      <c r="S217" s="49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0"/>
      <c r="AQ217" s="50"/>
      <c r="AR217" s="5"/>
      <c r="AS217" s="34"/>
      <c r="AT217" s="5"/>
      <c r="AU217" s="5"/>
      <c r="AV217" s="5"/>
      <c r="AW217" s="5"/>
    </row>
    <row r="218" spans="1:52" ht="3" hidden="1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spans="1:52" hidden="1" x14ac:dyDescent="0.2">
      <c r="A219" s="45"/>
      <c r="B219" s="45"/>
      <c r="C219" s="5"/>
      <c r="D219" s="46"/>
      <c r="E219" s="46"/>
      <c r="F219" s="46"/>
      <c r="G219" s="46"/>
      <c r="H219" s="46"/>
      <c r="I219" s="46"/>
      <c r="J219" s="46"/>
      <c r="K219" s="5"/>
      <c r="L219" s="47"/>
      <c r="M219" s="47"/>
      <c r="N219" s="5"/>
      <c r="O219" s="48"/>
      <c r="P219" s="48"/>
      <c r="Q219" s="5"/>
      <c r="R219" s="49"/>
      <c r="S219" s="49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0"/>
      <c r="AQ219" s="50"/>
      <c r="AR219" s="5"/>
      <c r="AS219" s="34"/>
      <c r="AT219" s="5"/>
      <c r="AU219" s="5"/>
      <c r="AV219" s="5"/>
      <c r="AW219" s="5"/>
    </row>
    <row r="220" spans="1:52" ht="3" hidden="1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1:52" hidden="1" x14ac:dyDescent="0.2">
      <c r="A221" s="45"/>
      <c r="B221" s="45"/>
      <c r="C221" s="5"/>
      <c r="D221" s="46"/>
      <c r="E221" s="46"/>
      <c r="F221" s="46"/>
      <c r="G221" s="46"/>
      <c r="H221" s="46"/>
      <c r="I221" s="46"/>
      <c r="J221" s="46"/>
      <c r="K221" s="5"/>
      <c r="L221" s="47"/>
      <c r="M221" s="47"/>
      <c r="N221" s="5"/>
      <c r="O221" s="48"/>
      <c r="P221" s="48"/>
      <c r="Q221" s="5"/>
      <c r="R221" s="49"/>
      <c r="S221" s="49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0"/>
      <c r="AQ221" s="50"/>
      <c r="AR221" s="5"/>
      <c r="AS221" s="34"/>
      <c r="AT221" s="5"/>
      <c r="AU221" s="5"/>
      <c r="AV221" s="5"/>
      <c r="AW221" s="5"/>
    </row>
    <row r="222" spans="1:52" ht="3.75" hidden="1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spans="1:52" hidden="1" x14ac:dyDescent="0.2">
      <c r="A223" s="45"/>
      <c r="B223" s="45"/>
      <c r="C223" s="5"/>
      <c r="D223" s="46"/>
      <c r="E223" s="46"/>
      <c r="F223" s="46"/>
      <c r="G223" s="46"/>
      <c r="H223" s="46"/>
      <c r="I223" s="46"/>
      <c r="J223" s="46"/>
      <c r="K223" s="5"/>
      <c r="L223" s="47"/>
      <c r="M223" s="47"/>
      <c r="N223" s="5"/>
      <c r="O223" s="48"/>
      <c r="P223" s="48"/>
      <c r="Q223" s="5"/>
      <c r="R223" s="49"/>
      <c r="S223" s="49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0"/>
      <c r="AQ223" s="50"/>
      <c r="AR223" s="5"/>
      <c r="AS223" s="34"/>
      <c r="AT223" s="5"/>
      <c r="AU223" s="5"/>
      <c r="AV223" s="5"/>
      <c r="AW223" s="5"/>
    </row>
    <row r="224" spans="1:52" ht="3" hidden="1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</row>
    <row r="225" spans="1:49" hidden="1" x14ac:dyDescent="0.2">
      <c r="A225" s="45"/>
      <c r="B225" s="45"/>
      <c r="C225" s="5"/>
      <c r="D225" s="46"/>
      <c r="E225" s="46"/>
      <c r="F225" s="46"/>
      <c r="G225" s="46"/>
      <c r="H225" s="46"/>
      <c r="I225" s="46"/>
      <c r="J225" s="46"/>
      <c r="K225" s="5"/>
      <c r="L225" s="47"/>
      <c r="M225" s="47"/>
      <c r="N225" s="5"/>
      <c r="O225" s="48"/>
      <c r="P225" s="48"/>
      <c r="Q225" s="5"/>
      <c r="R225" s="49"/>
      <c r="S225" s="49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0"/>
      <c r="AQ225" s="50"/>
      <c r="AR225" s="5"/>
      <c r="AS225" s="34"/>
      <c r="AT225" s="5"/>
      <c r="AU225" s="5"/>
      <c r="AV225" s="5"/>
      <c r="AW225" s="5"/>
    </row>
    <row r="226" spans="1:49" ht="3.75" hidden="1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1:49" hidden="1" x14ac:dyDescent="0.2">
      <c r="A227" s="45"/>
      <c r="B227" s="45"/>
      <c r="C227" s="5"/>
      <c r="D227" s="46"/>
      <c r="E227" s="46"/>
      <c r="F227" s="46"/>
      <c r="G227" s="46"/>
      <c r="H227" s="46"/>
      <c r="I227" s="46"/>
      <c r="J227" s="46"/>
      <c r="K227" s="5"/>
      <c r="L227" s="47"/>
      <c r="M227" s="47"/>
      <c r="N227" s="5"/>
      <c r="O227" s="48"/>
      <c r="P227" s="48"/>
      <c r="Q227" s="5"/>
      <c r="R227" s="49"/>
      <c r="S227" s="49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0"/>
      <c r="AQ227" s="50"/>
      <c r="AR227" s="5"/>
      <c r="AS227" s="34"/>
      <c r="AT227" s="5"/>
      <c r="AU227" s="5"/>
      <c r="AV227" s="5"/>
      <c r="AW227" s="5"/>
    </row>
    <row r="228" spans="1:49" ht="2.25" hidden="1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spans="1:49" hidden="1" x14ac:dyDescent="0.2">
      <c r="A229" s="45"/>
      <c r="B229" s="45"/>
      <c r="C229" s="5"/>
      <c r="D229" s="46"/>
      <c r="E229" s="46"/>
      <c r="F229" s="46"/>
      <c r="G229" s="46"/>
      <c r="H229" s="46"/>
      <c r="I229" s="46"/>
      <c r="J229" s="46"/>
      <c r="K229" s="5"/>
      <c r="L229" s="47"/>
      <c r="M229" s="47"/>
      <c r="N229" s="5"/>
      <c r="O229" s="48"/>
      <c r="P229" s="48"/>
      <c r="Q229" s="5"/>
      <c r="R229" s="49"/>
      <c r="S229" s="49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0"/>
      <c r="AQ229" s="50"/>
      <c r="AR229" s="5"/>
      <c r="AS229" s="34"/>
      <c r="AT229" s="5"/>
      <c r="AU229" s="5"/>
      <c r="AV229" s="5"/>
      <c r="AW229" s="5"/>
    </row>
    <row r="230" spans="1:49" ht="3" hidden="1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spans="1:49" hidden="1" x14ac:dyDescent="0.2">
      <c r="A231" s="45"/>
      <c r="B231" s="45"/>
      <c r="C231" s="5"/>
      <c r="D231" s="46"/>
      <c r="E231" s="46"/>
      <c r="F231" s="46"/>
      <c r="G231" s="46"/>
      <c r="H231" s="46"/>
      <c r="I231" s="46"/>
      <c r="J231" s="46"/>
      <c r="K231" s="5"/>
      <c r="L231" s="47"/>
      <c r="M231" s="47"/>
      <c r="N231" s="5"/>
      <c r="O231" s="48"/>
      <c r="P231" s="48"/>
      <c r="Q231" s="5"/>
      <c r="R231" s="49"/>
      <c r="S231" s="49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0"/>
      <c r="AQ231" s="50"/>
      <c r="AR231" s="5"/>
      <c r="AS231" s="34"/>
      <c r="AT231" s="5"/>
      <c r="AU231" s="5"/>
      <c r="AV231" s="5"/>
      <c r="AW231" s="5"/>
    </row>
    <row r="232" spans="1:49" ht="3" hidden="1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</row>
    <row r="233" spans="1:49" hidden="1" x14ac:dyDescent="0.2">
      <c r="A233" s="45"/>
      <c r="B233" s="45"/>
      <c r="C233" s="5"/>
      <c r="D233" s="46"/>
      <c r="E233" s="46"/>
      <c r="F233" s="46"/>
      <c r="G233" s="46"/>
      <c r="H233" s="46"/>
      <c r="I233" s="46"/>
      <c r="J233" s="46"/>
      <c r="K233" s="5"/>
      <c r="L233" s="47"/>
      <c r="M233" s="47"/>
      <c r="N233" s="5"/>
      <c r="O233" s="48"/>
      <c r="P233" s="48"/>
      <c r="Q233" s="5"/>
      <c r="R233" s="49"/>
      <c r="S233" s="49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0"/>
      <c r="AQ233" s="50"/>
      <c r="AR233" s="5"/>
      <c r="AS233" s="34"/>
      <c r="AT233" s="5"/>
      <c r="AU233" s="5"/>
      <c r="AV233" s="5"/>
      <c r="AW233" s="5"/>
    </row>
    <row r="234" spans="1:49" ht="4.5" hidden="1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</row>
    <row r="235" spans="1:49" hidden="1" x14ac:dyDescent="0.2">
      <c r="A235" s="51"/>
      <c r="B235" s="51"/>
      <c r="C235" s="52"/>
      <c r="D235" s="51"/>
      <c r="E235" s="51"/>
      <c r="F235" s="51"/>
      <c r="G235" s="51"/>
      <c r="H235" s="51"/>
      <c r="I235" s="51"/>
      <c r="J235" s="51"/>
      <c r="K235" s="52"/>
      <c r="L235" s="51"/>
      <c r="M235" s="51"/>
      <c r="N235" s="52"/>
      <c r="O235" s="53"/>
      <c r="P235" s="53"/>
      <c r="Q235" s="5"/>
      <c r="R235" s="54"/>
      <c r="S235" s="54"/>
      <c r="T235" s="5"/>
      <c r="U235" s="54"/>
      <c r="V235" s="54"/>
      <c r="W235" s="5"/>
      <c r="X235" s="54"/>
      <c r="Y235" s="54"/>
      <c r="Z235" s="5"/>
      <c r="AA235" s="54"/>
      <c r="AB235" s="54"/>
      <c r="AC235" s="5"/>
      <c r="AD235" s="54"/>
      <c r="AE235" s="54"/>
      <c r="AF235" s="5"/>
      <c r="AG235" s="54"/>
      <c r="AH235" s="54"/>
      <c r="AI235" s="5"/>
      <c r="AJ235" s="54"/>
      <c r="AK235" s="54"/>
      <c r="AL235" s="5"/>
      <c r="AM235" s="54"/>
      <c r="AN235" s="54"/>
      <c r="AO235" s="5"/>
      <c r="AP235" s="46"/>
      <c r="AQ235" s="46"/>
      <c r="AR235" s="5"/>
      <c r="AS235" s="34"/>
      <c r="AT235" s="5"/>
      <c r="AU235" s="5"/>
      <c r="AV235" s="5"/>
      <c r="AW235" s="5"/>
    </row>
    <row r="236" spans="1:49" ht="5.25" hidden="1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34"/>
      <c r="AT236" s="5"/>
      <c r="AU236" s="5"/>
      <c r="AV236" s="5"/>
      <c r="AW236" s="5"/>
    </row>
    <row r="237" spans="1:49" hidden="1" x14ac:dyDescent="0.2">
      <c r="A237" s="51"/>
      <c r="B237" s="51"/>
      <c r="C237" s="52"/>
      <c r="D237" s="51"/>
      <c r="E237" s="51"/>
      <c r="F237" s="51"/>
      <c r="G237" s="51"/>
      <c r="H237" s="51"/>
      <c r="I237" s="51"/>
      <c r="J237" s="51"/>
      <c r="K237" s="52"/>
      <c r="L237" s="51"/>
      <c r="M237" s="51"/>
      <c r="N237" s="52"/>
      <c r="O237" s="53"/>
      <c r="P237" s="53"/>
      <c r="Q237" s="5"/>
      <c r="R237" s="54"/>
      <c r="S237" s="54"/>
      <c r="T237" s="5"/>
      <c r="U237" s="54"/>
      <c r="V237" s="54"/>
      <c r="W237" s="5"/>
      <c r="X237" s="54"/>
      <c r="Y237" s="54"/>
      <c r="Z237" s="5"/>
      <c r="AA237" s="54"/>
      <c r="AB237" s="54"/>
      <c r="AC237" s="5"/>
      <c r="AD237" s="54"/>
      <c r="AE237" s="54"/>
      <c r="AF237" s="5"/>
      <c r="AG237" s="54"/>
      <c r="AH237" s="54"/>
      <c r="AI237" s="5"/>
      <c r="AJ237" s="54"/>
      <c r="AK237" s="54"/>
      <c r="AL237" s="5"/>
      <c r="AM237" s="54"/>
      <c r="AN237" s="54"/>
      <c r="AO237" s="5"/>
      <c r="AP237" s="46"/>
      <c r="AQ237" s="46"/>
      <c r="AR237" s="5"/>
      <c r="AS237" s="34"/>
      <c r="AT237" s="5"/>
      <c r="AU237" s="5"/>
      <c r="AV237" s="5"/>
      <c r="AW237" s="5"/>
    </row>
    <row r="238" spans="1:49" ht="6" hidden="1" customHeight="1" x14ac:dyDescent="0.2">
      <c r="A238" s="54"/>
      <c r="B238" s="54"/>
      <c r="C238" s="52"/>
      <c r="D238" s="54"/>
      <c r="E238" s="54"/>
      <c r="F238" s="54"/>
      <c r="G238" s="54"/>
      <c r="H238" s="54"/>
      <c r="I238" s="54"/>
      <c r="J238" s="54"/>
      <c r="K238" s="52"/>
      <c r="L238" s="54"/>
      <c r="M238" s="54"/>
      <c r="N238" s="52"/>
      <c r="O238" s="53"/>
      <c r="P238" s="53"/>
      <c r="Q238" s="5"/>
      <c r="R238" s="54"/>
      <c r="S238" s="54"/>
      <c r="T238" s="5"/>
      <c r="U238" s="54"/>
      <c r="V238" s="54"/>
      <c r="W238" s="5"/>
      <c r="X238" s="54"/>
      <c r="Y238" s="54"/>
      <c r="Z238" s="5"/>
      <c r="AA238" s="54"/>
      <c r="AB238" s="54"/>
      <c r="AC238" s="5"/>
      <c r="AD238" s="54"/>
      <c r="AE238" s="54"/>
      <c r="AF238" s="5"/>
      <c r="AG238" s="54"/>
      <c r="AH238" s="54"/>
      <c r="AI238" s="5"/>
      <c r="AJ238" s="54"/>
      <c r="AK238" s="54"/>
      <c r="AL238" s="5"/>
      <c r="AM238" s="54"/>
      <c r="AN238" s="54"/>
      <c r="AO238" s="5"/>
      <c r="AP238" s="56"/>
      <c r="AQ238" s="56"/>
      <c r="AR238" s="5"/>
      <c r="AS238" s="34"/>
      <c r="AT238" s="5"/>
      <c r="AU238" s="5"/>
      <c r="AV238" s="5"/>
      <c r="AW238" s="5"/>
    </row>
    <row r="239" spans="1:49" hidden="1" x14ac:dyDescent="0.2">
      <c r="A239" s="45"/>
      <c r="B239" s="45"/>
      <c r="C239" s="5"/>
      <c r="D239" s="46"/>
      <c r="E239" s="46"/>
      <c r="F239" s="46"/>
      <c r="G239" s="46"/>
      <c r="H239" s="46"/>
      <c r="I239" s="46"/>
      <c r="J239" s="46"/>
      <c r="K239" s="5"/>
      <c r="L239" s="47"/>
      <c r="M239" s="47"/>
      <c r="N239" s="5"/>
      <c r="O239" s="48"/>
      <c r="P239" s="48"/>
      <c r="Q239" s="5"/>
      <c r="R239" s="49"/>
      <c r="S239" s="49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0"/>
      <c r="AQ239" s="50"/>
      <c r="AR239" s="5"/>
      <c r="AS239" s="34"/>
      <c r="AT239" s="5"/>
      <c r="AU239" s="5"/>
      <c r="AV239" s="5"/>
      <c r="AW239" s="5"/>
    </row>
    <row r="240" spans="1:49" ht="3.75" hidden="1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</row>
    <row r="241" spans="1:49" hidden="1" x14ac:dyDescent="0.2">
      <c r="A241" s="45"/>
      <c r="B241" s="45"/>
      <c r="C241" s="5"/>
      <c r="D241" s="46"/>
      <c r="E241" s="46"/>
      <c r="F241" s="46"/>
      <c r="G241" s="46"/>
      <c r="H241" s="46"/>
      <c r="I241" s="46"/>
      <c r="J241" s="46"/>
      <c r="K241" s="5"/>
      <c r="L241" s="47"/>
      <c r="M241" s="47"/>
      <c r="N241" s="5"/>
      <c r="O241" s="48"/>
      <c r="P241" s="48"/>
      <c r="Q241" s="5"/>
      <c r="R241" s="49"/>
      <c r="S241" s="49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0"/>
      <c r="AQ241" s="50"/>
      <c r="AR241" s="5"/>
      <c r="AS241" s="34"/>
      <c r="AT241" s="5"/>
      <c r="AU241" s="5"/>
      <c r="AV241" s="5"/>
      <c r="AW241" s="5"/>
    </row>
    <row r="242" spans="1:49" ht="3" hidden="1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</row>
    <row r="243" spans="1:49" hidden="1" x14ac:dyDescent="0.2">
      <c r="A243" s="45"/>
      <c r="B243" s="45"/>
      <c r="C243" s="5"/>
      <c r="D243" s="46"/>
      <c r="E243" s="46"/>
      <c r="F243" s="46"/>
      <c r="G243" s="46"/>
      <c r="H243" s="46"/>
      <c r="I243" s="46"/>
      <c r="J243" s="46"/>
      <c r="K243" s="5"/>
      <c r="L243" s="47"/>
      <c r="M243" s="47"/>
      <c r="N243" s="5"/>
      <c r="O243" s="48"/>
      <c r="P243" s="48"/>
      <c r="Q243" s="5"/>
      <c r="R243" s="49"/>
      <c r="S243" s="49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0"/>
      <c r="AQ243" s="50"/>
      <c r="AR243" s="5"/>
      <c r="AS243" s="34"/>
      <c r="AT243" s="5"/>
      <c r="AU243" s="5"/>
      <c r="AV243" s="5"/>
      <c r="AW243" s="5"/>
    </row>
    <row r="244" spans="1:49" ht="3" hidden="1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</row>
    <row r="245" spans="1:49" hidden="1" x14ac:dyDescent="0.2">
      <c r="A245" s="45"/>
      <c r="B245" s="45"/>
      <c r="C245" s="5"/>
      <c r="D245" s="46"/>
      <c r="E245" s="46"/>
      <c r="F245" s="46"/>
      <c r="G245" s="46"/>
      <c r="H245" s="46"/>
      <c r="I245" s="46"/>
      <c r="J245" s="46"/>
      <c r="K245" s="5"/>
      <c r="L245" s="47"/>
      <c r="M245" s="47"/>
      <c r="N245" s="5"/>
      <c r="O245" s="48"/>
      <c r="P245" s="48"/>
      <c r="Q245" s="5"/>
      <c r="R245" s="49"/>
      <c r="S245" s="49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0"/>
      <c r="AQ245" s="50"/>
      <c r="AR245" s="5"/>
      <c r="AS245" s="34"/>
      <c r="AT245" s="5"/>
      <c r="AU245" s="5"/>
      <c r="AV245" s="5"/>
      <c r="AW245" s="5"/>
    </row>
    <row r="246" spans="1:49" ht="3.75" hidden="1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</row>
    <row r="247" spans="1:49" hidden="1" x14ac:dyDescent="0.2">
      <c r="A247" s="45"/>
      <c r="B247" s="45"/>
      <c r="C247" s="5"/>
      <c r="D247" s="46"/>
      <c r="E247" s="46"/>
      <c r="F247" s="46"/>
      <c r="G247" s="46"/>
      <c r="H247" s="46"/>
      <c r="I247" s="46"/>
      <c r="J247" s="46"/>
      <c r="K247" s="5"/>
      <c r="L247" s="47"/>
      <c r="M247" s="47"/>
      <c r="N247" s="5"/>
      <c r="O247" s="48"/>
      <c r="P247" s="48"/>
      <c r="Q247" s="5"/>
      <c r="R247" s="49"/>
      <c r="S247" s="49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0"/>
      <c r="AQ247" s="50"/>
      <c r="AR247" s="5"/>
      <c r="AS247" s="34"/>
      <c r="AT247" s="5"/>
      <c r="AU247" s="5"/>
      <c r="AV247" s="5"/>
      <c r="AW247" s="5"/>
    </row>
    <row r="248" spans="1:49" ht="3" hidden="1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</row>
    <row r="249" spans="1:49" hidden="1" x14ac:dyDescent="0.2">
      <c r="A249" s="45"/>
      <c r="B249" s="45"/>
      <c r="C249" s="5"/>
      <c r="D249" s="46"/>
      <c r="E249" s="46"/>
      <c r="F249" s="46"/>
      <c r="G249" s="46"/>
      <c r="H249" s="46"/>
      <c r="I249" s="46"/>
      <c r="J249" s="46"/>
      <c r="K249" s="5"/>
      <c r="L249" s="47"/>
      <c r="M249" s="47"/>
      <c r="N249" s="5"/>
      <c r="O249" s="48"/>
      <c r="P249" s="48"/>
      <c r="Q249" s="5"/>
      <c r="R249" s="49"/>
      <c r="S249" s="49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0"/>
      <c r="AQ249" s="50"/>
      <c r="AR249" s="5"/>
      <c r="AS249" s="34"/>
      <c r="AT249" s="5"/>
      <c r="AU249" s="5"/>
      <c r="AV249" s="5"/>
      <c r="AW249" s="5"/>
    </row>
    <row r="250" spans="1:49" ht="3.75" hidden="1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</row>
    <row r="251" spans="1:49" hidden="1" x14ac:dyDescent="0.2">
      <c r="A251" s="45"/>
      <c r="B251" s="45"/>
      <c r="C251" s="5"/>
      <c r="D251" s="46"/>
      <c r="E251" s="46"/>
      <c r="F251" s="46"/>
      <c r="G251" s="46"/>
      <c r="H251" s="46"/>
      <c r="I251" s="46"/>
      <c r="J251" s="46"/>
      <c r="K251" s="5"/>
      <c r="L251" s="47"/>
      <c r="M251" s="47"/>
      <c r="N251" s="5"/>
      <c r="O251" s="48"/>
      <c r="P251" s="48"/>
      <c r="Q251" s="5"/>
      <c r="R251" s="49"/>
      <c r="S251" s="49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0"/>
      <c r="AQ251" s="50"/>
      <c r="AR251" s="5"/>
      <c r="AS251" s="34"/>
      <c r="AT251" s="5"/>
      <c r="AU251" s="5"/>
      <c r="AV251" s="5"/>
      <c r="AW251" s="5"/>
    </row>
    <row r="252" spans="1:49" ht="4.5" hidden="1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</row>
    <row r="253" spans="1:49" hidden="1" x14ac:dyDescent="0.2">
      <c r="A253" s="45"/>
      <c r="B253" s="45"/>
      <c r="C253" s="5"/>
      <c r="D253" s="46"/>
      <c r="E253" s="46"/>
      <c r="F253" s="46"/>
      <c r="G253" s="46"/>
      <c r="H253" s="46"/>
      <c r="I253" s="46"/>
      <c r="J253" s="46"/>
      <c r="K253" s="5"/>
      <c r="L253" s="47"/>
      <c r="M253" s="47"/>
      <c r="N253" s="5"/>
      <c r="O253" s="48"/>
      <c r="P253" s="48"/>
      <c r="Q253" s="5"/>
      <c r="R253" s="49"/>
      <c r="S253" s="49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0"/>
      <c r="AQ253" s="50"/>
      <c r="AR253" s="5"/>
      <c r="AS253" s="34"/>
      <c r="AT253" s="5"/>
      <c r="AU253" s="5"/>
      <c r="AV253" s="5"/>
      <c r="AW253" s="5"/>
    </row>
    <row r="254" spans="1:49" ht="5.25" hidden="1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34"/>
      <c r="AT254" s="5"/>
      <c r="AU254" s="5"/>
      <c r="AV254" s="5"/>
      <c r="AW254" s="5"/>
    </row>
    <row r="255" spans="1:49" hidden="1" x14ac:dyDescent="0.2">
      <c r="A255" s="51"/>
      <c r="B255" s="51"/>
      <c r="C255" s="52"/>
      <c r="D255" s="51"/>
      <c r="E255" s="51"/>
      <c r="F255" s="51"/>
      <c r="G255" s="51"/>
      <c r="H255" s="51"/>
      <c r="I255" s="51"/>
      <c r="J255" s="51"/>
      <c r="K255" s="52"/>
      <c r="L255" s="51"/>
      <c r="M255" s="51"/>
      <c r="N255" s="52"/>
      <c r="O255" s="53"/>
      <c r="P255" s="53"/>
      <c r="Q255" s="5"/>
      <c r="R255" s="54"/>
      <c r="S255" s="54"/>
      <c r="T255" s="5"/>
      <c r="U255" s="54"/>
      <c r="V255" s="54"/>
      <c r="W255" s="5"/>
      <c r="X255" s="54"/>
      <c r="Y255" s="54"/>
      <c r="Z255" s="5"/>
      <c r="AA255" s="54"/>
      <c r="AB255" s="54"/>
      <c r="AC255" s="5"/>
      <c r="AD255" s="54"/>
      <c r="AE255" s="54"/>
      <c r="AF255" s="5"/>
      <c r="AG255" s="54"/>
      <c r="AH255" s="54"/>
      <c r="AI255" s="5"/>
      <c r="AJ255" s="54"/>
      <c r="AK255" s="54"/>
      <c r="AL255" s="5"/>
      <c r="AM255" s="54"/>
      <c r="AN255" s="54"/>
      <c r="AO255" s="5"/>
      <c r="AP255" s="46"/>
      <c r="AQ255" s="46"/>
      <c r="AR255" s="5"/>
      <c r="AS255" s="34"/>
      <c r="AT255" s="5"/>
      <c r="AU255" s="5"/>
      <c r="AV255" s="5"/>
      <c r="AW255" s="5"/>
    </row>
    <row r="256" spans="1:49" ht="3" hidden="1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1:49" hidden="1" x14ac:dyDescent="0.2">
      <c r="A257" s="45"/>
      <c r="B257" s="45"/>
      <c r="C257" s="5"/>
      <c r="D257" s="46"/>
      <c r="E257" s="46"/>
      <c r="F257" s="46"/>
      <c r="G257" s="46"/>
      <c r="H257" s="46"/>
      <c r="I257" s="46"/>
      <c r="J257" s="46"/>
      <c r="K257" s="5"/>
      <c r="L257" s="47"/>
      <c r="M257" s="47"/>
      <c r="N257" s="5"/>
      <c r="O257" s="48"/>
      <c r="P257" s="48"/>
      <c r="Q257" s="5"/>
      <c r="R257" s="49"/>
      <c r="S257" s="49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0"/>
      <c r="AQ257" s="50"/>
      <c r="AR257" s="5"/>
      <c r="AS257" s="34"/>
      <c r="AT257" s="5"/>
      <c r="AU257" s="5"/>
      <c r="AV257" s="5"/>
      <c r="AW257" s="5"/>
    </row>
    <row r="258" spans="1:49" ht="3.75" hidden="1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1:49" hidden="1" x14ac:dyDescent="0.2">
      <c r="A259" s="45"/>
      <c r="B259" s="45"/>
      <c r="C259" s="5"/>
      <c r="D259" s="46"/>
      <c r="E259" s="46"/>
      <c r="F259" s="46"/>
      <c r="G259" s="46"/>
      <c r="H259" s="46"/>
      <c r="I259" s="46"/>
      <c r="J259" s="46"/>
      <c r="K259" s="5"/>
      <c r="L259" s="47"/>
      <c r="M259" s="47"/>
      <c r="N259" s="5"/>
      <c r="O259" s="48"/>
      <c r="P259" s="48"/>
      <c r="Q259" s="5"/>
      <c r="R259" s="49"/>
      <c r="S259" s="49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0"/>
      <c r="AQ259" s="50"/>
      <c r="AR259" s="5"/>
      <c r="AS259" s="34"/>
      <c r="AT259" s="5"/>
      <c r="AU259" s="5"/>
      <c r="AV259" s="5"/>
      <c r="AW259" s="5"/>
    </row>
    <row r="260" spans="1:49" ht="4.5" hidden="1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1:49" hidden="1" x14ac:dyDescent="0.2">
      <c r="A261" s="45"/>
      <c r="B261" s="45"/>
      <c r="C261" s="5"/>
      <c r="D261" s="46"/>
      <c r="E261" s="46"/>
      <c r="F261" s="46"/>
      <c r="G261" s="46"/>
      <c r="H261" s="46"/>
      <c r="I261" s="46"/>
      <c r="J261" s="46"/>
      <c r="K261" s="5"/>
      <c r="L261" s="47"/>
      <c r="M261" s="47"/>
      <c r="N261" s="5"/>
      <c r="O261" s="48"/>
      <c r="P261" s="48"/>
      <c r="Q261" s="5"/>
      <c r="R261" s="49"/>
      <c r="S261" s="49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0"/>
      <c r="AQ261" s="50"/>
      <c r="AR261" s="5"/>
      <c r="AS261" s="34"/>
      <c r="AT261" s="5"/>
      <c r="AU261" s="5"/>
      <c r="AV261" s="5"/>
      <c r="AW261" s="5"/>
    </row>
    <row r="262" spans="1:49" ht="5.25" hidden="1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1:49" hidden="1" x14ac:dyDescent="0.2">
      <c r="A263" s="45"/>
      <c r="B263" s="45"/>
      <c r="C263" s="5"/>
      <c r="D263" s="46"/>
      <c r="E263" s="46"/>
      <c r="F263" s="46"/>
      <c r="G263" s="46"/>
      <c r="H263" s="46"/>
      <c r="I263" s="46"/>
      <c r="J263" s="46"/>
      <c r="K263" s="5"/>
      <c r="L263" s="47"/>
      <c r="M263" s="47"/>
      <c r="N263" s="5"/>
      <c r="O263" s="48"/>
      <c r="P263" s="48"/>
      <c r="Q263" s="5"/>
      <c r="R263" s="49"/>
      <c r="S263" s="49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0"/>
      <c r="AQ263" s="50"/>
      <c r="AR263" s="5"/>
      <c r="AS263" s="34"/>
      <c r="AT263" s="5"/>
      <c r="AU263" s="5"/>
      <c r="AV263" s="5"/>
      <c r="AW263" s="5"/>
    </row>
    <row r="264" spans="1:49" ht="3.75" hidden="1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1:49" hidden="1" x14ac:dyDescent="0.2">
      <c r="A265" s="45"/>
      <c r="B265" s="45"/>
      <c r="C265" s="5"/>
      <c r="D265" s="46"/>
      <c r="E265" s="46"/>
      <c r="F265" s="46"/>
      <c r="G265" s="46"/>
      <c r="H265" s="46"/>
      <c r="I265" s="46"/>
      <c r="J265" s="46"/>
      <c r="K265" s="5"/>
      <c r="L265" s="47"/>
      <c r="M265" s="47"/>
      <c r="N265" s="5"/>
      <c r="O265" s="48"/>
      <c r="P265" s="48"/>
      <c r="Q265" s="5"/>
      <c r="R265" s="49"/>
      <c r="S265" s="49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0"/>
      <c r="AQ265" s="50"/>
      <c r="AR265" s="5"/>
      <c r="AS265" s="34"/>
      <c r="AT265" s="5"/>
      <c r="AU265" s="5"/>
      <c r="AV265" s="5"/>
      <c r="AW265" s="5"/>
    </row>
    <row r="266" spans="1:49" ht="4.5" hidden="1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spans="1:49" hidden="1" x14ac:dyDescent="0.2">
      <c r="A267" s="45"/>
      <c r="B267" s="45"/>
      <c r="C267" s="5"/>
      <c r="D267" s="46"/>
      <c r="E267" s="46"/>
      <c r="F267" s="46"/>
      <c r="G267" s="46"/>
      <c r="H267" s="46"/>
      <c r="I267" s="46"/>
      <c r="J267" s="46"/>
      <c r="K267" s="5"/>
      <c r="L267" s="47"/>
      <c r="M267" s="47"/>
      <c r="N267" s="5"/>
      <c r="O267" s="48"/>
      <c r="P267" s="48"/>
      <c r="Q267" s="5"/>
      <c r="R267" s="49"/>
      <c r="S267" s="49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0"/>
      <c r="AQ267" s="50"/>
      <c r="AR267" s="5"/>
      <c r="AS267" s="34"/>
      <c r="AT267" s="5"/>
      <c r="AU267" s="5"/>
      <c r="AV267" s="5"/>
      <c r="AW267" s="5"/>
    </row>
    <row r="268" spans="1:49" ht="3.75" hidden="1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1:49" hidden="1" x14ac:dyDescent="0.2">
      <c r="A269" s="45"/>
      <c r="B269" s="45"/>
      <c r="C269" s="5"/>
      <c r="D269" s="46"/>
      <c r="E269" s="46"/>
      <c r="F269" s="46"/>
      <c r="G269" s="46"/>
      <c r="H269" s="46"/>
      <c r="I269" s="46"/>
      <c r="J269" s="46"/>
      <c r="K269" s="5"/>
      <c r="L269" s="47"/>
      <c r="M269" s="47"/>
      <c r="N269" s="5"/>
      <c r="O269" s="48"/>
      <c r="P269" s="48"/>
      <c r="Q269" s="5"/>
      <c r="R269" s="49"/>
      <c r="S269" s="49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0"/>
      <c r="AQ269" s="50"/>
      <c r="AR269" s="5"/>
      <c r="AS269" s="34"/>
      <c r="AT269" s="5"/>
      <c r="AU269" s="5"/>
      <c r="AV269" s="5"/>
      <c r="AW269" s="5"/>
    </row>
    <row r="270" spans="1:49" ht="4.5" hidden="1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1:49" hidden="1" x14ac:dyDescent="0.2">
      <c r="A271" s="45"/>
      <c r="B271" s="45"/>
      <c r="C271" s="5"/>
      <c r="D271" s="46"/>
      <c r="E271" s="46"/>
      <c r="F271" s="46"/>
      <c r="G271" s="46"/>
      <c r="H271" s="46"/>
      <c r="I271" s="46"/>
      <c r="J271" s="46"/>
      <c r="K271" s="5"/>
      <c r="L271" s="47"/>
      <c r="M271" s="47"/>
      <c r="N271" s="5"/>
      <c r="O271" s="48"/>
      <c r="P271" s="48"/>
      <c r="Q271" s="5"/>
      <c r="R271" s="49"/>
      <c r="S271" s="49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0"/>
      <c r="AQ271" s="50"/>
      <c r="AR271" s="5"/>
      <c r="AS271" s="34"/>
      <c r="AT271" s="5"/>
      <c r="AU271" s="5"/>
      <c r="AV271" s="5"/>
      <c r="AW271" s="5"/>
    </row>
    <row r="272" spans="1:49" ht="3.75" hidden="1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1:49" hidden="1" x14ac:dyDescent="0.2">
      <c r="A273" s="45"/>
      <c r="B273" s="45"/>
      <c r="C273" s="5"/>
      <c r="D273" s="46"/>
      <c r="E273" s="46"/>
      <c r="F273" s="46"/>
      <c r="G273" s="46"/>
      <c r="H273" s="46"/>
      <c r="I273" s="46"/>
      <c r="J273" s="46"/>
      <c r="K273" s="5"/>
      <c r="L273" s="47"/>
      <c r="M273" s="47"/>
      <c r="N273" s="5"/>
      <c r="O273" s="48"/>
      <c r="P273" s="48"/>
      <c r="Q273" s="5"/>
      <c r="R273" s="49"/>
      <c r="S273" s="49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0"/>
      <c r="AQ273" s="50"/>
      <c r="AR273" s="5"/>
      <c r="AS273" s="34"/>
      <c r="AT273" s="5"/>
      <c r="AU273" s="5"/>
      <c r="AV273" s="5"/>
      <c r="AW273" s="5"/>
    </row>
    <row r="274" spans="1:49" ht="3.75" hidden="1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1:49" hidden="1" x14ac:dyDescent="0.2">
      <c r="A275" s="45"/>
      <c r="B275" s="45"/>
      <c r="C275" s="5"/>
      <c r="D275" s="46"/>
      <c r="E275" s="46"/>
      <c r="F275" s="46"/>
      <c r="G275" s="46"/>
      <c r="H275" s="46"/>
      <c r="I275" s="46"/>
      <c r="J275" s="46"/>
      <c r="K275" s="5"/>
      <c r="L275" s="47"/>
      <c r="M275" s="47"/>
      <c r="N275" s="5"/>
      <c r="O275" s="48"/>
      <c r="P275" s="48"/>
      <c r="Q275" s="5"/>
      <c r="R275" s="49"/>
      <c r="S275" s="49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0"/>
      <c r="AQ275" s="50"/>
      <c r="AR275" s="5"/>
      <c r="AS275" s="34"/>
      <c r="AT275" s="5"/>
      <c r="AU275" s="5"/>
      <c r="AV275" s="5"/>
      <c r="AW275" s="5"/>
    </row>
    <row r="276" spans="1:49" ht="3.75" hidden="1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1:49" hidden="1" x14ac:dyDescent="0.2">
      <c r="A277" s="45"/>
      <c r="B277" s="45"/>
      <c r="C277" s="5"/>
      <c r="D277" s="46"/>
      <c r="E277" s="46"/>
      <c r="F277" s="46"/>
      <c r="G277" s="46"/>
      <c r="H277" s="46"/>
      <c r="I277" s="46"/>
      <c r="J277" s="46"/>
      <c r="K277" s="5"/>
      <c r="L277" s="47"/>
      <c r="M277" s="47"/>
      <c r="N277" s="5"/>
      <c r="O277" s="48"/>
      <c r="P277" s="48"/>
      <c r="Q277" s="5"/>
      <c r="R277" s="49"/>
      <c r="S277" s="49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0"/>
      <c r="AQ277" s="50"/>
      <c r="AR277" s="5"/>
      <c r="AS277" s="34"/>
      <c r="AT277" s="5"/>
      <c r="AU277" s="5"/>
      <c r="AV277" s="5"/>
      <c r="AW277" s="5"/>
    </row>
    <row r="278" spans="1:49" ht="5.25" hidden="1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1:49" hidden="1" x14ac:dyDescent="0.2">
      <c r="A279" s="45"/>
      <c r="B279" s="45"/>
      <c r="C279" s="5"/>
      <c r="D279" s="46"/>
      <c r="E279" s="46"/>
      <c r="F279" s="46"/>
      <c r="G279" s="46"/>
      <c r="H279" s="46"/>
      <c r="I279" s="46"/>
      <c r="J279" s="46"/>
      <c r="K279" s="5"/>
      <c r="L279" s="47"/>
      <c r="M279" s="47"/>
      <c r="N279" s="5"/>
      <c r="O279" s="48"/>
      <c r="P279" s="48"/>
      <c r="Q279" s="5"/>
      <c r="R279" s="49"/>
      <c r="S279" s="49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0"/>
      <c r="AQ279" s="50"/>
      <c r="AR279" s="5"/>
      <c r="AS279" s="34"/>
      <c r="AT279" s="5"/>
      <c r="AU279" s="5"/>
      <c r="AV279" s="5"/>
      <c r="AW279" s="5"/>
    </row>
    <row r="280" spans="1:49" ht="4.5" hidden="1" customHeight="1" x14ac:dyDescent="0.2">
      <c r="A280" s="52"/>
      <c r="B280" s="52"/>
      <c r="C280" s="5"/>
      <c r="D280" s="56"/>
      <c r="E280" s="56"/>
      <c r="F280" s="56"/>
      <c r="G280" s="56"/>
      <c r="H280" s="56"/>
      <c r="I280" s="56"/>
      <c r="J280" s="56"/>
      <c r="K280" s="5"/>
      <c r="L280" s="57"/>
      <c r="M280" s="57"/>
      <c r="N280" s="5"/>
      <c r="O280" s="48"/>
      <c r="P280" s="48"/>
      <c r="Q280" s="5"/>
      <c r="R280" s="49"/>
      <c r="S280" s="49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8"/>
      <c r="AQ280" s="58"/>
      <c r="AR280" s="5"/>
      <c r="AS280" s="34"/>
      <c r="AT280" s="5"/>
      <c r="AU280" s="5"/>
      <c r="AV280" s="5"/>
      <c r="AW280" s="5"/>
    </row>
    <row r="281" spans="1:49" hidden="1" x14ac:dyDescent="0.2">
      <c r="A281" s="45"/>
      <c r="B281" s="45"/>
      <c r="C281" s="5"/>
      <c r="D281" s="46"/>
      <c r="E281" s="46"/>
      <c r="F281" s="46"/>
      <c r="G281" s="46"/>
      <c r="H281" s="46"/>
      <c r="I281" s="46"/>
      <c r="J281" s="46"/>
      <c r="K281" s="5"/>
      <c r="L281" s="47"/>
      <c r="M281" s="47"/>
      <c r="N281" s="5"/>
      <c r="O281" s="48"/>
      <c r="P281" s="48"/>
      <c r="Q281" s="5"/>
      <c r="R281" s="49"/>
      <c r="S281" s="49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0"/>
      <c r="AQ281" s="50"/>
      <c r="AR281" s="5"/>
      <c r="AS281" s="34"/>
      <c r="AT281" s="5"/>
      <c r="AU281" s="5"/>
      <c r="AV281" s="5"/>
      <c r="AW281" s="5"/>
    </row>
    <row r="282" spans="1:49" ht="3.75" hidden="1" customHeight="1" x14ac:dyDescent="0.2">
      <c r="A282" s="52"/>
      <c r="B282" s="52"/>
      <c r="C282" s="5"/>
      <c r="D282" s="56"/>
      <c r="E282" s="56"/>
      <c r="F282" s="56"/>
      <c r="G282" s="56"/>
      <c r="H282" s="56"/>
      <c r="I282" s="56"/>
      <c r="J282" s="56"/>
      <c r="K282" s="5"/>
      <c r="L282" s="57"/>
      <c r="M282" s="57"/>
      <c r="N282" s="5"/>
      <c r="O282" s="48"/>
      <c r="P282" s="48"/>
      <c r="Q282" s="5"/>
      <c r="R282" s="49"/>
      <c r="S282" s="49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8"/>
      <c r="AQ282" s="58"/>
      <c r="AR282" s="5"/>
      <c r="AS282" s="34"/>
      <c r="AT282" s="5"/>
      <c r="AU282" s="5"/>
      <c r="AV282" s="5"/>
      <c r="AW282" s="5"/>
    </row>
    <row r="283" spans="1:49" hidden="1" x14ac:dyDescent="0.2">
      <c r="A283" s="45"/>
      <c r="B283" s="45"/>
      <c r="C283" s="5"/>
      <c r="D283" s="46"/>
      <c r="E283" s="46"/>
      <c r="F283" s="46"/>
      <c r="G283" s="46"/>
      <c r="H283" s="46"/>
      <c r="I283" s="46"/>
      <c r="J283" s="46"/>
      <c r="K283" s="5"/>
      <c r="L283" s="47"/>
      <c r="M283" s="47"/>
      <c r="N283" s="5"/>
      <c r="O283" s="48"/>
      <c r="P283" s="48"/>
      <c r="Q283" s="5"/>
      <c r="R283" s="49"/>
      <c r="S283" s="49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0"/>
      <c r="AQ283" s="50"/>
      <c r="AR283" s="5"/>
      <c r="AS283" s="34"/>
      <c r="AT283" s="5"/>
      <c r="AU283" s="5"/>
      <c r="AV283" s="5"/>
      <c r="AW283" s="5"/>
    </row>
    <row r="284" spans="1:49" ht="3.75" hidden="1" customHeight="1" x14ac:dyDescent="0.2">
      <c r="A284" s="52"/>
      <c r="B284" s="52"/>
      <c r="C284" s="5"/>
      <c r="D284" s="56"/>
      <c r="E284" s="56"/>
      <c r="F284" s="56"/>
      <c r="G284" s="56"/>
      <c r="H284" s="56"/>
      <c r="I284" s="56"/>
      <c r="J284" s="56"/>
      <c r="K284" s="5"/>
      <c r="L284" s="57"/>
      <c r="M284" s="57"/>
      <c r="N284" s="5"/>
      <c r="O284" s="48"/>
      <c r="P284" s="48"/>
      <c r="Q284" s="5"/>
      <c r="R284" s="49"/>
      <c r="S284" s="49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8"/>
      <c r="AQ284" s="58"/>
      <c r="AR284" s="5"/>
      <c r="AS284" s="34"/>
      <c r="AT284" s="5"/>
      <c r="AU284" s="5"/>
      <c r="AV284" s="5"/>
      <c r="AW284" s="5"/>
    </row>
    <row r="285" spans="1:49" hidden="1" x14ac:dyDescent="0.2">
      <c r="A285" s="45"/>
      <c r="B285" s="45"/>
      <c r="C285" s="5"/>
      <c r="D285" s="46"/>
      <c r="E285" s="46"/>
      <c r="F285" s="46"/>
      <c r="G285" s="46"/>
      <c r="H285" s="46"/>
      <c r="I285" s="46"/>
      <c r="J285" s="46"/>
      <c r="K285" s="5"/>
      <c r="L285" s="47"/>
      <c r="M285" s="47"/>
      <c r="N285" s="5"/>
      <c r="O285" s="48"/>
      <c r="P285" s="48"/>
      <c r="Q285" s="5"/>
      <c r="R285" s="49"/>
      <c r="S285" s="49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0"/>
      <c r="AQ285" s="50"/>
      <c r="AR285" s="5"/>
      <c r="AS285" s="34"/>
      <c r="AT285" s="5"/>
      <c r="AU285" s="5"/>
      <c r="AV285" s="5"/>
      <c r="AW285" s="5"/>
    </row>
    <row r="286" spans="1:49" ht="3.75" hidden="1" customHeight="1" x14ac:dyDescent="0.2">
      <c r="A286" s="52"/>
      <c r="B286" s="52"/>
      <c r="C286" s="5"/>
      <c r="D286" s="56"/>
      <c r="E286" s="56"/>
      <c r="F286" s="56"/>
      <c r="G286" s="56"/>
      <c r="H286" s="56"/>
      <c r="I286" s="56"/>
      <c r="J286" s="56"/>
      <c r="K286" s="5"/>
      <c r="L286" s="57"/>
      <c r="M286" s="57"/>
      <c r="N286" s="5"/>
      <c r="O286" s="48"/>
      <c r="P286" s="48"/>
      <c r="Q286" s="5"/>
      <c r="R286" s="49"/>
      <c r="S286" s="49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8"/>
      <c r="AQ286" s="58"/>
      <c r="AR286" s="5"/>
      <c r="AS286" s="34"/>
      <c r="AT286" s="5"/>
      <c r="AU286" s="5"/>
      <c r="AV286" s="5"/>
      <c r="AW286" s="5"/>
    </row>
    <row r="287" spans="1:49" hidden="1" x14ac:dyDescent="0.2">
      <c r="A287" s="45"/>
      <c r="B287" s="45"/>
      <c r="C287" s="5"/>
      <c r="D287" s="46"/>
      <c r="E287" s="46"/>
      <c r="F287" s="46"/>
      <c r="G287" s="46"/>
      <c r="H287" s="46"/>
      <c r="I287" s="46"/>
      <c r="J287" s="46"/>
      <c r="K287" s="5"/>
      <c r="L287" s="47"/>
      <c r="M287" s="47"/>
      <c r="N287" s="5"/>
      <c r="O287" s="48"/>
      <c r="P287" s="48"/>
      <c r="Q287" s="5"/>
      <c r="R287" s="49"/>
      <c r="S287" s="49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0"/>
      <c r="AQ287" s="50"/>
      <c r="AR287" s="5"/>
      <c r="AS287" s="34"/>
      <c r="AT287" s="5"/>
      <c r="AU287" s="5"/>
      <c r="AV287" s="5"/>
      <c r="AW287" s="5"/>
    </row>
    <row r="288" spans="1:49" ht="13.5" hidden="1" customHeight="1" x14ac:dyDescent="0.2">
      <c r="A288" s="52"/>
      <c r="B288" s="52"/>
      <c r="C288" s="5"/>
      <c r="D288" s="56"/>
      <c r="E288" s="56"/>
      <c r="F288" s="56"/>
      <c r="G288" s="56"/>
      <c r="H288" s="56"/>
      <c r="I288" s="56"/>
      <c r="J288" s="56"/>
      <c r="K288" s="5"/>
      <c r="L288" s="57"/>
      <c r="M288" s="57"/>
      <c r="N288" s="5"/>
      <c r="O288" s="48"/>
      <c r="P288" s="48"/>
      <c r="Q288" s="5"/>
      <c r="R288" s="49"/>
      <c r="S288" s="49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8"/>
      <c r="AQ288" s="58"/>
      <c r="AR288" s="5"/>
      <c r="AS288" s="34"/>
      <c r="AT288" s="5"/>
      <c r="AU288" s="5"/>
      <c r="AV288" s="5"/>
      <c r="AW288" s="5"/>
    </row>
    <row r="289" spans="1:55" x14ac:dyDescent="0.2">
      <c r="A289" s="55" t="s">
        <v>9</v>
      </c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"/>
      <c r="O289" s="48"/>
      <c r="P289" s="48"/>
      <c r="Q289" s="5"/>
      <c r="R289" s="49"/>
      <c r="S289" s="49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0"/>
      <c r="AQ289" s="50"/>
      <c r="AR289" s="5"/>
      <c r="AS289" s="34"/>
      <c r="AT289" s="5"/>
      <c r="AU289" s="5"/>
      <c r="AV289" s="5"/>
      <c r="AW289" s="5"/>
    </row>
    <row r="290" spans="1:55" ht="5.2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1:55" x14ac:dyDescent="0.2">
      <c r="A291" s="22">
        <v>9776</v>
      </c>
      <c r="B291" s="23"/>
      <c r="C291" s="24"/>
      <c r="D291" s="25" t="str">
        <f>IF(A291=0," ",VLOOKUP(A291,[1]leden!A:C,2,FALSE))</f>
        <v>VAN DEN BERGHE Damiaan</v>
      </c>
      <c r="E291" s="26"/>
      <c r="F291" s="26"/>
      <c r="G291" s="26"/>
      <c r="H291" s="26"/>
      <c r="I291" s="26"/>
      <c r="J291" s="27"/>
      <c r="K291" s="24"/>
      <c r="L291" s="22" t="str">
        <f>IF($A291=0," ",VLOOKUP(A291,[1]leden!A:C,3,FALSE))</f>
        <v>SMA</v>
      </c>
      <c r="M291" s="23"/>
      <c r="N291" s="28" t="str">
        <f>IF($A291=0," ",VLOOKUP($A291,[1]leden!A:D,4,FALSE))</f>
        <v>NS</v>
      </c>
      <c r="O291" s="24"/>
      <c r="P291" s="29" t="str">
        <f>IF($A291=0," ",VLOOKUP(A291,[1]leden!A:F,6,FALSE))</f>
        <v>5°</v>
      </c>
      <c r="Q291" s="29">
        <f>IF($A291=0," ",VLOOKUP($A291,[1]leden!A:E,5,FALSE))</f>
        <v>18</v>
      </c>
      <c r="R291" s="29">
        <v>6</v>
      </c>
      <c r="S291" s="29">
        <v>24</v>
      </c>
      <c r="T291" s="29"/>
      <c r="U291" s="32">
        <v>18</v>
      </c>
      <c r="V291" s="32">
        <v>24</v>
      </c>
      <c r="W291" s="29"/>
      <c r="X291" s="29">
        <v>18</v>
      </c>
      <c r="Y291" s="29">
        <v>30</v>
      </c>
      <c r="Z291" s="29"/>
      <c r="AA291" s="29">
        <v>18</v>
      </c>
      <c r="AB291" s="29">
        <v>31</v>
      </c>
      <c r="AC291" s="29"/>
      <c r="AD291" s="29">
        <v>15</v>
      </c>
      <c r="AE291" s="29">
        <v>23</v>
      </c>
      <c r="AF291" s="29"/>
      <c r="AG291" s="29">
        <v>17</v>
      </c>
      <c r="AH291" s="29">
        <v>35</v>
      </c>
      <c r="AI291" s="29"/>
      <c r="AJ291" s="29"/>
      <c r="AK291" s="29"/>
      <c r="AL291" s="29"/>
      <c r="AM291" s="29"/>
      <c r="AN291" s="29"/>
      <c r="AO291" s="24"/>
      <c r="AP291" s="30">
        <f>ROUNDDOWN(AY291/AZ291,3)</f>
        <v>0.5</v>
      </c>
      <c r="AQ291" s="31"/>
      <c r="AR291" s="24"/>
      <c r="AS291" s="59" t="str">
        <f>IF(AP291&lt;0.345,"OG",IF(AND(AP291&gt;=0.345,AP291&lt;0.415),"MG",IF(AND(AP291&gt;=0.415,AP291&lt;0.51),"PR",IF(AND(AP291&gt;=0.51,AP291&lt;0.625),"DPR",IF(AND(AP291&gt;=0.625,AP291&lt;0.79),"DRPR")))))</f>
        <v>PR</v>
      </c>
      <c r="AY291">
        <f>SUM(R291,U291,X291,AA291,AD291,AG291,AJ291,AM291)*0.9082</f>
        <v>83.554400000000001</v>
      </c>
      <c r="AZ291">
        <f>SUM(S291,V291,Y291,AB291,AE291,AH291,AK291,AN291)</f>
        <v>167</v>
      </c>
    </row>
    <row r="292" spans="1:55" ht="3.75" customHeight="1" x14ac:dyDescent="0.2">
      <c r="A292" s="24"/>
      <c r="B292" s="24"/>
      <c r="C292" s="24"/>
      <c r="D292" s="33"/>
      <c r="E292" s="33"/>
      <c r="F292" s="33"/>
      <c r="G292" s="33"/>
      <c r="H292" s="33"/>
      <c r="I292" s="33"/>
      <c r="J292" s="33"/>
      <c r="K292" s="24"/>
      <c r="L292" s="24"/>
      <c r="M292" s="24"/>
      <c r="N292" s="24"/>
      <c r="O292" s="24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4"/>
      <c r="AP292" s="24"/>
      <c r="AQ292" s="24"/>
      <c r="AR292" s="24"/>
      <c r="AS292" s="24"/>
    </row>
    <row r="293" spans="1:55" x14ac:dyDescent="0.2">
      <c r="A293" s="22">
        <v>9807</v>
      </c>
      <c r="B293" s="23"/>
      <c r="C293" s="24"/>
      <c r="D293" s="25" t="str">
        <f>IF(A293=0," ",VLOOKUP(A293,[1]leden!A:C,2,FALSE))</f>
        <v>DE BRUYCKER PJER</v>
      </c>
      <c r="E293" s="26"/>
      <c r="F293" s="26"/>
      <c r="G293" s="26"/>
      <c r="H293" s="26"/>
      <c r="I293" s="26"/>
      <c r="J293" s="27"/>
      <c r="K293" s="24"/>
      <c r="L293" s="22" t="str">
        <f>IF($A293=0," ",VLOOKUP(A293,[1]leden!A:C,3,FALSE))</f>
        <v>K.EBC</v>
      </c>
      <c r="M293" s="23"/>
      <c r="N293" s="28">
        <f>IF($A293=0," ",VLOOKUP($A293,[1]leden!A:D,4,FALSE))</f>
        <v>0</v>
      </c>
      <c r="O293" s="24"/>
      <c r="P293" s="29" t="str">
        <f>IF($A293=0," ",VLOOKUP(A293,[1]leden!A:F,6,FALSE))</f>
        <v>5°</v>
      </c>
      <c r="Q293" s="29">
        <f>IF($A293=0," ",VLOOKUP($A293,[1]leden!A:E,5,FALSE))</f>
        <v>18</v>
      </c>
      <c r="R293" s="29">
        <v>9</v>
      </c>
      <c r="S293" s="29">
        <v>24</v>
      </c>
      <c r="T293" s="29"/>
      <c r="U293" s="32">
        <v>17</v>
      </c>
      <c r="V293" s="32">
        <v>26</v>
      </c>
      <c r="W293" s="29"/>
      <c r="X293" s="32">
        <v>18</v>
      </c>
      <c r="Y293" s="32">
        <v>32</v>
      </c>
      <c r="Z293" s="29"/>
      <c r="AA293" s="29">
        <v>18</v>
      </c>
      <c r="AB293" s="29">
        <v>62</v>
      </c>
      <c r="AC293" s="29"/>
      <c r="AD293" s="32">
        <v>18</v>
      </c>
      <c r="AE293" s="32">
        <v>35</v>
      </c>
      <c r="AF293" s="29"/>
      <c r="AG293" s="32">
        <v>13</v>
      </c>
      <c r="AH293" s="32">
        <v>28</v>
      </c>
      <c r="AI293" s="29"/>
      <c r="AJ293" s="29"/>
      <c r="AK293" s="29"/>
      <c r="AL293" s="29"/>
      <c r="AM293" s="29"/>
      <c r="AN293" s="29"/>
      <c r="AO293" s="24"/>
      <c r="AP293" s="30">
        <f>ROUNDDOWN(AY293/AZ293,3)</f>
        <v>0.40799999999999997</v>
      </c>
      <c r="AQ293" s="31"/>
      <c r="AR293" s="24"/>
      <c r="AS293" s="24" t="str">
        <f>IF(AP293&lt;0.345,"OG",IF(AND(AP293&gt;=0.345,AP293&lt;0.415),"MG",IF(AND(AP293&gt;=0.415,AP293&lt;0.51),"PR",IF(AND(AP293&gt;=0.51,AP293&lt;0.625),"DPR",IF(AND(AP293&gt;=0.625,AP293&lt;0.79),"DRPR")))))</f>
        <v>MG</v>
      </c>
      <c r="AT293" s="60" t="s">
        <v>10</v>
      </c>
      <c r="AY293">
        <f>SUM(R293,U293,X293,AA293,AD293,AG293,AJ293,AM293)*0.9082</f>
        <v>84.462599999999995</v>
      </c>
      <c r="AZ293">
        <f>SUM(S293,V293,Y293,AB293,AE293,AH293,AK293,AN293)</f>
        <v>207</v>
      </c>
    </row>
    <row r="294" spans="1:55" ht="4.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1:55" x14ac:dyDescent="0.2">
      <c r="A295" s="22">
        <v>9289</v>
      </c>
      <c r="B295" s="23"/>
      <c r="C295" s="24"/>
      <c r="D295" s="25" t="str">
        <f>IF($A295=0," ",VLOOKUP(A295,[1]leden!A:C,2,FALSE))</f>
        <v>PARPINEL Roger</v>
      </c>
      <c r="E295" s="26"/>
      <c r="F295" s="26"/>
      <c r="G295" s="26"/>
      <c r="H295" s="26"/>
      <c r="I295" s="26"/>
      <c r="J295" s="27"/>
      <c r="K295" s="24"/>
      <c r="L295" s="22" t="str">
        <f>IF($A295=0," ",VLOOKUP(A295,[1]leden!A:C,3,FALSE))</f>
        <v>DAM</v>
      </c>
      <c r="M295" s="23"/>
      <c r="N295" s="28">
        <f>IF($A295=0," ",VLOOKUP($A295,[1]leden!A:D,4,FALSE))</f>
        <v>0</v>
      </c>
      <c r="O295" s="24"/>
      <c r="P295" s="29" t="str">
        <f>IF($A295=0," ",VLOOKUP(A295,[1]leden!A:F,6,FALSE))</f>
        <v>4°</v>
      </c>
      <c r="Q295" s="29">
        <f>IF($A295=0," ",VLOOKUP($A295,[1]leden!A:E,5,FALSE))</f>
        <v>22</v>
      </c>
      <c r="R295" s="32">
        <v>22</v>
      </c>
      <c r="S295" s="32">
        <v>24</v>
      </c>
      <c r="T295" s="29"/>
      <c r="U295" s="32">
        <v>22</v>
      </c>
      <c r="V295" s="32">
        <v>26</v>
      </c>
      <c r="W295" s="29"/>
      <c r="X295" s="29">
        <v>16</v>
      </c>
      <c r="Y295" s="29">
        <v>32</v>
      </c>
      <c r="Z295" s="29"/>
      <c r="AA295" s="32">
        <v>22</v>
      </c>
      <c r="AB295" s="32">
        <v>32</v>
      </c>
      <c r="AC295" s="29"/>
      <c r="AD295" s="32">
        <v>22</v>
      </c>
      <c r="AE295" s="32">
        <v>23</v>
      </c>
      <c r="AF295" s="29"/>
      <c r="AG295" s="32">
        <v>22</v>
      </c>
      <c r="AH295" s="32">
        <v>28</v>
      </c>
      <c r="AI295" s="29"/>
      <c r="AJ295" s="29"/>
      <c r="AK295" s="29"/>
      <c r="AL295" s="29"/>
      <c r="AM295" s="29"/>
      <c r="AN295" s="29"/>
      <c r="AO295" s="24"/>
      <c r="AP295" s="30">
        <f>ROUNDDOWN(AY295/AZ295,3)</f>
        <v>0.69299999999999995</v>
      </c>
      <c r="AQ295" s="31"/>
      <c r="AR295" s="24"/>
      <c r="AS295" s="59" t="str">
        <f>IF(AP295&lt;0.415,"OG",IF(AND(AP295&gt;=0.415,AP295&lt;0.51),"MG",IF(AND(AP295&gt;=0.51,AP295&lt;0.625),"PR",IF(AND(AP295&gt;=0.625,AP295&lt;0.79),"DPR",IF(AP295&lt;=0.79,DRPR,"")))))</f>
        <v>DPR</v>
      </c>
      <c r="AY295" s="24">
        <f>SUM(R295,U295,X295,AA295,AD295,AG295,AJ295,AM295)*0.9082</f>
        <v>114.4332</v>
      </c>
      <c r="AZ295" s="24">
        <f>SUM(S295,V295,Y295,AB295,AE295,AH295,AK295,AN295)</f>
        <v>165</v>
      </c>
      <c r="BC295" s="61"/>
    </row>
    <row r="296" spans="1:55" ht="4.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1:55" x14ac:dyDescent="0.2">
      <c r="A297" s="22">
        <v>9278</v>
      </c>
      <c r="B297" s="23"/>
      <c r="C297" s="24"/>
      <c r="D297" s="25" t="str">
        <f>IF($A297=0," ",VLOOKUP(A297,[1]leden!A:C,2,FALSE))</f>
        <v>BOONE Koen</v>
      </c>
      <c r="E297" s="26"/>
      <c r="F297" s="26"/>
      <c r="G297" s="26"/>
      <c r="H297" s="26"/>
      <c r="I297" s="26"/>
      <c r="J297" s="27"/>
      <c r="K297" s="24"/>
      <c r="L297" s="22" t="str">
        <f>IF($A297=0," ",VLOOKUP(A297,[1]leden!A:C,3,FALSE))</f>
        <v>QU</v>
      </c>
      <c r="M297" s="23"/>
      <c r="N297" s="28">
        <f>IF($A297=0," ",VLOOKUP($A297,[1]leden!A:D,4,FALSE))</f>
        <v>0</v>
      </c>
      <c r="O297" s="24"/>
      <c r="P297" s="29" t="str">
        <f>IF($A297=0," ",VLOOKUP(A297,[1]leden!A:F,6,FALSE))</f>
        <v>2°</v>
      </c>
      <c r="Q297" s="29">
        <f>VLOOKUP(A297,[1]leden!A:D,4,FALSE)</f>
        <v>0</v>
      </c>
      <c r="R297" s="29">
        <v>30</v>
      </c>
      <c r="S297" s="29">
        <v>37</v>
      </c>
      <c r="T297" s="29"/>
      <c r="U297" s="32">
        <v>34</v>
      </c>
      <c r="V297" s="32">
        <v>34</v>
      </c>
      <c r="W297" s="29"/>
      <c r="X297" s="29">
        <v>34</v>
      </c>
      <c r="Y297" s="29">
        <v>53</v>
      </c>
      <c r="Z297" s="29"/>
      <c r="AA297" s="29">
        <v>28</v>
      </c>
      <c r="AB297" s="29">
        <v>48</v>
      </c>
      <c r="AC297" s="29"/>
      <c r="AD297" s="29">
        <v>27</v>
      </c>
      <c r="AE297" s="29">
        <v>43</v>
      </c>
      <c r="AF297" s="29"/>
      <c r="AG297" s="29">
        <v>34</v>
      </c>
      <c r="AH297" s="29">
        <v>55</v>
      </c>
      <c r="AI297" s="29"/>
      <c r="AJ297" s="29"/>
      <c r="AK297" s="29"/>
      <c r="AL297" s="29"/>
      <c r="AM297" s="29"/>
      <c r="AN297" s="29"/>
      <c r="AO297" s="24"/>
      <c r="AP297" s="30">
        <f>ROUNDDOWN(AY297/AZ297,3)</f>
        <v>0.629</v>
      </c>
      <c r="AQ297" s="31"/>
      <c r="AR297" s="24"/>
      <c r="AS297" s="24" t="str">
        <f>IF(AP297&lt;0.625,"OG",IF(AND(AP297&gt;=0.625,AP297&lt;0.79),"MG",IF(AND(AP297&gt;=0.79,AP297&lt;0.975),"PR",IF(AP297&lt;=0.975,DPR,""))))</f>
        <v>MG</v>
      </c>
      <c r="AY297">
        <f>SUM(R297,U297,X297,AA297,AD297,AG297,AJ297,AM297)*0.9082</f>
        <v>169.83340000000001</v>
      </c>
      <c r="AZ297">
        <f>SUM(S297,V297,Y297,AB297,AE297,AH297,AK297,AN297)</f>
        <v>270</v>
      </c>
    </row>
    <row r="298" spans="1:55" ht="4.5" customHeight="1" x14ac:dyDescent="0.2">
      <c r="A298" s="24"/>
      <c r="B298" s="24"/>
      <c r="C298" s="24"/>
      <c r="D298" s="33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4"/>
      <c r="AP298" s="24"/>
      <c r="AQ298" s="24"/>
      <c r="AR298" s="24"/>
      <c r="AS298" s="24"/>
    </row>
    <row r="299" spans="1:55" x14ac:dyDescent="0.2">
      <c r="A299" s="22">
        <v>8063</v>
      </c>
      <c r="B299" s="23"/>
      <c r="C299" s="24"/>
      <c r="D299" s="25" t="str">
        <f>IF($A299=0," ",VLOOKUP(A299,[1]leden!A:C,2,FALSE))</f>
        <v>COPPENS Christiaan</v>
      </c>
      <c r="E299" s="26"/>
      <c r="F299" s="26"/>
      <c r="G299" s="26"/>
      <c r="H299" s="26"/>
      <c r="I299" s="26"/>
      <c r="J299" s="27"/>
      <c r="K299" s="24"/>
      <c r="L299" s="22" t="str">
        <f>IF($A299=0," ",VLOOKUP(A299,[1]leden!A:C,3,FALSE))</f>
        <v>K.EWH</v>
      </c>
      <c r="M299" s="23"/>
      <c r="N299" s="28">
        <f>IF($A299=0," ",VLOOKUP($A299,[1]leden!A:D,4,FALSE))</f>
        <v>0</v>
      </c>
      <c r="O299" s="24"/>
      <c r="P299" s="29" t="str">
        <f>IF($A299=0," ",VLOOKUP(A299,[1]leden!A:F,6,FALSE))</f>
        <v>2°</v>
      </c>
      <c r="Q299" s="29">
        <f>VLOOKUP(A299,[1]leden!A:D,4,FALSE)</f>
        <v>0</v>
      </c>
      <c r="R299" s="29">
        <v>34</v>
      </c>
      <c r="S299" s="29">
        <v>46</v>
      </c>
      <c r="T299" s="29"/>
      <c r="U299" s="29">
        <v>34</v>
      </c>
      <c r="V299" s="29">
        <v>40</v>
      </c>
      <c r="W299" s="29"/>
      <c r="X299" s="29">
        <v>34</v>
      </c>
      <c r="Y299" s="29">
        <v>54</v>
      </c>
      <c r="Z299" s="29"/>
      <c r="AA299" s="29">
        <v>34</v>
      </c>
      <c r="AB299" s="29">
        <v>46</v>
      </c>
      <c r="AC299" s="29"/>
      <c r="AD299" s="29">
        <v>30</v>
      </c>
      <c r="AE299" s="29">
        <v>55</v>
      </c>
      <c r="AF299" s="29"/>
      <c r="AG299" s="29">
        <v>34</v>
      </c>
      <c r="AH299" s="29">
        <v>47</v>
      </c>
      <c r="AI299" s="29"/>
      <c r="AJ299" s="29"/>
      <c r="AK299" s="29"/>
      <c r="AL299" s="29"/>
      <c r="AM299" s="29"/>
      <c r="AN299" s="29"/>
      <c r="AO299" s="24"/>
      <c r="AP299" s="30">
        <f>ROUNDDOWN(AY299/AZ299,3)</f>
        <v>0.63</v>
      </c>
      <c r="AQ299" s="31"/>
      <c r="AR299" s="24"/>
      <c r="AS299" s="24" t="str">
        <f>IF(AP299&lt;0.625,"OG",IF(AND(AP299&gt;=0.625,AP299&lt;0.79),"MG",IF(AND(AP299&gt;=0.79,AP299&lt;0.975),"PR",IF(AP299&lt;=0.975,DPR,""))))</f>
        <v>MG</v>
      </c>
      <c r="AY299">
        <f>SUM(R299,U299,X299,AA299,AD299,AG299,AJ299,AM299)*0.9082</f>
        <v>181.64000000000001</v>
      </c>
      <c r="AZ299">
        <f>SUM(S299,V299,Y299,AB299,AE299,AH299,AK299,AN299)</f>
        <v>288</v>
      </c>
    </row>
    <row r="300" spans="1:55" ht="3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1:55" x14ac:dyDescent="0.2">
      <c r="A301" s="22">
        <v>6117</v>
      </c>
      <c r="B301" s="23"/>
      <c r="C301" s="24"/>
      <c r="D301" s="25" t="str">
        <f>IF($A301=0," ",VLOOKUP(A301,[1]leden!A:C,2,FALSE))</f>
        <v>VAN VOSSELEN Christoph</v>
      </c>
      <c r="E301" s="26"/>
      <c r="F301" s="26"/>
      <c r="G301" s="26"/>
      <c r="H301" s="26"/>
      <c r="I301" s="26"/>
      <c r="J301" s="27"/>
      <c r="K301" s="24"/>
      <c r="L301" s="22" t="str">
        <f>IF($A301=0," ",VLOOKUP(A301,[1]leden!A:C,3,FALSE))</f>
        <v>KGV</v>
      </c>
      <c r="M301" s="23"/>
      <c r="N301" s="28">
        <f>IF($A301=0," ",VLOOKUP($A301,[1]leden!A:D,4,FALSE))</f>
        <v>0</v>
      </c>
      <c r="O301" s="24"/>
      <c r="P301" s="29" t="str">
        <f>IF($A301=0," ",VLOOKUP(A301,[1]leden!A:F,6,FALSE))</f>
        <v>exc</v>
      </c>
      <c r="Q301" s="29">
        <f>VLOOKUP(A301,[1]leden!A:D,4,FALSE)</f>
        <v>0</v>
      </c>
      <c r="R301" s="29">
        <v>50</v>
      </c>
      <c r="S301" s="29">
        <v>37</v>
      </c>
      <c r="T301" s="29"/>
      <c r="U301" s="29">
        <v>50</v>
      </c>
      <c r="V301" s="29">
        <v>62</v>
      </c>
      <c r="W301" s="29"/>
      <c r="X301" s="29">
        <v>50</v>
      </c>
      <c r="Y301" s="29">
        <v>59</v>
      </c>
      <c r="Z301" s="29"/>
      <c r="AA301" s="29">
        <v>50</v>
      </c>
      <c r="AB301" s="29">
        <v>40</v>
      </c>
      <c r="AC301" s="29"/>
      <c r="AD301" s="29">
        <v>50</v>
      </c>
      <c r="AE301" s="29">
        <v>43</v>
      </c>
      <c r="AF301" s="29"/>
      <c r="AG301" s="29">
        <v>50</v>
      </c>
      <c r="AH301" s="29">
        <v>47</v>
      </c>
      <c r="AI301" s="29"/>
      <c r="AJ301" s="29"/>
      <c r="AK301" s="29"/>
      <c r="AL301" s="29"/>
      <c r="AM301" s="29"/>
      <c r="AN301" s="29"/>
      <c r="AO301" s="24"/>
      <c r="AP301" s="30">
        <f>ROUNDDOWN(AY301/AZ301,3)</f>
        <v>0.94599999999999995</v>
      </c>
      <c r="AQ301" s="31"/>
      <c r="AR301" s="24"/>
      <c r="AS301" s="24" t="str">
        <f>IF(AP301&lt;26,"OG",IF(AP301&gt;=26,"MG"))</f>
        <v>OG</v>
      </c>
      <c r="AY301">
        <f>SUM(R301,U301,X301,AA301,AD301,AG301,AJ301,AM301)*0.9082</f>
        <v>272.45999999999998</v>
      </c>
      <c r="AZ301">
        <f>SUM(S301,V301,Y301,AB301,AE301,AH301,AK301,AN301)</f>
        <v>288</v>
      </c>
    </row>
    <row r="302" spans="1:55" ht="3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1:55" x14ac:dyDescent="0.2">
      <c r="A303" s="45"/>
      <c r="B303" s="45"/>
      <c r="C303" s="5"/>
      <c r="D303" s="46"/>
      <c r="E303" s="46"/>
      <c r="F303" s="46"/>
      <c r="G303" s="46"/>
      <c r="H303" s="46"/>
      <c r="I303" s="46"/>
      <c r="J303" s="46"/>
      <c r="K303" s="5"/>
      <c r="L303" s="47"/>
      <c r="M303" s="47"/>
      <c r="N303" s="5"/>
      <c r="O303" s="48"/>
      <c r="P303" s="48"/>
      <c r="Q303" s="5"/>
      <c r="R303" s="49"/>
      <c r="S303" s="49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0"/>
      <c r="AQ303" s="50"/>
      <c r="AR303" s="5"/>
      <c r="AS303" s="34"/>
      <c r="AT303" s="5"/>
      <c r="AU303" s="5"/>
      <c r="AV303" s="5"/>
      <c r="AW303" s="5"/>
    </row>
    <row r="304" spans="1:55" ht="3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3:53" ht="18" x14ac:dyDescent="0.25">
      <c r="C305" s="62" t="s">
        <v>11</v>
      </c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AA305" s="62" t="s">
        <v>12</v>
      </c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</row>
    <row r="306" spans="3:53" x14ac:dyDescent="0.2">
      <c r="C306" s="64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AD306" s="64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</row>
    <row r="307" spans="3:53" ht="14.25" x14ac:dyDescent="0.2">
      <c r="C307" s="65" t="s">
        <v>13</v>
      </c>
      <c r="D307" s="66"/>
      <c r="E307" s="66" t="s">
        <v>18</v>
      </c>
      <c r="F307" s="66"/>
      <c r="G307" s="66"/>
      <c r="H307" s="66"/>
      <c r="I307" s="66"/>
      <c r="J307" s="66"/>
      <c r="K307" s="66"/>
      <c r="L307" s="66"/>
      <c r="M307" s="66"/>
      <c r="N307" s="66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5" t="s">
        <v>13</v>
      </c>
      <c r="Z307" s="66"/>
      <c r="AA307" s="65" t="s">
        <v>20</v>
      </c>
      <c r="AB307" s="66"/>
      <c r="AC307" s="66"/>
      <c r="AD307" s="66"/>
      <c r="AE307" s="66"/>
      <c r="AF307" s="66"/>
      <c r="AG307" s="66"/>
      <c r="AH307" s="66"/>
      <c r="AI307" s="66"/>
      <c r="AJ307" s="66"/>
      <c r="AK307" s="67"/>
      <c r="AL307" s="67"/>
      <c r="AM307" s="67"/>
      <c r="AN307" s="67"/>
      <c r="AO307" s="67"/>
      <c r="AP307" s="67"/>
      <c r="AQ307" s="67"/>
      <c r="AR307" s="67"/>
      <c r="AS307" s="66"/>
      <c r="AT307" s="67"/>
      <c r="AU307" s="67"/>
      <c r="AV307" s="67"/>
    </row>
    <row r="308" spans="3:53" ht="14.25" x14ac:dyDescent="0.2">
      <c r="C308" s="65" t="s">
        <v>14</v>
      </c>
      <c r="D308" s="66"/>
      <c r="E308" s="66" t="s">
        <v>15</v>
      </c>
      <c r="F308" s="66"/>
      <c r="G308" s="66"/>
      <c r="H308" s="66"/>
      <c r="I308" s="66"/>
      <c r="J308" s="66"/>
      <c r="K308" s="66"/>
      <c r="L308" s="66"/>
      <c r="M308" s="66"/>
      <c r="N308" s="66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5" t="s">
        <v>14</v>
      </c>
      <c r="Z308" s="66"/>
      <c r="AA308" s="66" t="s">
        <v>21</v>
      </c>
      <c r="AB308" s="66"/>
      <c r="AC308" s="66"/>
      <c r="AD308" s="66"/>
      <c r="AE308" s="66"/>
      <c r="AF308" s="66"/>
      <c r="AG308" s="66"/>
      <c r="AH308" s="66"/>
      <c r="AI308" s="66"/>
      <c r="AJ308" s="66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</row>
    <row r="309" spans="3:53" ht="14.25" x14ac:dyDescent="0.2">
      <c r="C309" s="65" t="s">
        <v>16</v>
      </c>
      <c r="D309" s="66"/>
      <c r="E309" s="66" t="s">
        <v>19</v>
      </c>
      <c r="F309" s="66"/>
      <c r="G309" s="66"/>
      <c r="H309" s="66"/>
      <c r="I309" s="66"/>
      <c r="J309" s="66"/>
      <c r="K309" s="66"/>
      <c r="L309" s="66"/>
      <c r="M309" s="66"/>
      <c r="N309" s="66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5" t="s">
        <v>16</v>
      </c>
      <c r="Z309" s="66"/>
      <c r="AA309" s="66" t="s">
        <v>17</v>
      </c>
      <c r="AB309" s="66"/>
      <c r="AC309" s="66"/>
      <c r="AD309" s="66"/>
      <c r="AE309" s="66"/>
      <c r="AF309" s="66"/>
      <c r="AG309" s="66"/>
      <c r="AH309" s="66"/>
      <c r="AI309" s="66"/>
      <c r="AJ309" s="66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</row>
  </sheetData>
  <mergeCells count="594">
    <mergeCell ref="A301:B301"/>
    <mergeCell ref="D301:J301"/>
    <mergeCell ref="L301:M301"/>
    <mergeCell ref="AP301:AQ301"/>
    <mergeCell ref="A303:B303"/>
    <mergeCell ref="D303:J303"/>
    <mergeCell ref="L303:M303"/>
    <mergeCell ref="AP303:AQ303"/>
    <mergeCell ref="A297:B297"/>
    <mergeCell ref="D297:J297"/>
    <mergeCell ref="L297:M297"/>
    <mergeCell ref="AP297:AQ297"/>
    <mergeCell ref="A299:B299"/>
    <mergeCell ref="D299:J299"/>
    <mergeCell ref="L299:M299"/>
    <mergeCell ref="AP299:AQ299"/>
    <mergeCell ref="A293:B293"/>
    <mergeCell ref="D293:J293"/>
    <mergeCell ref="L293:M293"/>
    <mergeCell ref="AP293:AQ293"/>
    <mergeCell ref="A295:B295"/>
    <mergeCell ref="D295:J295"/>
    <mergeCell ref="L295:M295"/>
    <mergeCell ref="AP295:AQ295"/>
    <mergeCell ref="A289:M289"/>
    <mergeCell ref="AP289:AQ289"/>
    <mergeCell ref="A291:B291"/>
    <mergeCell ref="D291:J291"/>
    <mergeCell ref="L291:M291"/>
    <mergeCell ref="AP291:AQ291"/>
    <mergeCell ref="A285:B285"/>
    <mergeCell ref="D285:J285"/>
    <mergeCell ref="L285:M285"/>
    <mergeCell ref="AP285:AQ285"/>
    <mergeCell ref="A287:B287"/>
    <mergeCell ref="D287:J287"/>
    <mergeCell ref="L287:M287"/>
    <mergeCell ref="AP287:AQ287"/>
    <mergeCell ref="A281:B281"/>
    <mergeCell ref="D281:J281"/>
    <mergeCell ref="L281:M281"/>
    <mergeCell ref="AP281:AQ281"/>
    <mergeCell ref="A283:B283"/>
    <mergeCell ref="D283:J283"/>
    <mergeCell ref="L283:M283"/>
    <mergeCell ref="AP283:AQ283"/>
    <mergeCell ref="A277:B277"/>
    <mergeCell ref="D277:J277"/>
    <mergeCell ref="L277:M277"/>
    <mergeCell ref="AP277:AQ277"/>
    <mergeCell ref="A279:B279"/>
    <mergeCell ref="D279:J279"/>
    <mergeCell ref="L279:M279"/>
    <mergeCell ref="AP279:AQ279"/>
    <mergeCell ref="A273:B273"/>
    <mergeCell ref="D273:J273"/>
    <mergeCell ref="L273:M273"/>
    <mergeCell ref="AP273:AQ273"/>
    <mergeCell ref="A275:B275"/>
    <mergeCell ref="D275:J275"/>
    <mergeCell ref="L275:M275"/>
    <mergeCell ref="AP275:AQ275"/>
    <mergeCell ref="A269:B269"/>
    <mergeCell ref="D269:J269"/>
    <mergeCell ref="L269:M269"/>
    <mergeCell ref="AP269:AQ269"/>
    <mergeCell ref="A271:B271"/>
    <mergeCell ref="D271:J271"/>
    <mergeCell ref="L271:M271"/>
    <mergeCell ref="AP271:AQ271"/>
    <mergeCell ref="A265:B265"/>
    <mergeCell ref="D265:J265"/>
    <mergeCell ref="L265:M265"/>
    <mergeCell ref="AP265:AQ265"/>
    <mergeCell ref="A267:B267"/>
    <mergeCell ref="D267:J267"/>
    <mergeCell ref="L267:M267"/>
    <mergeCell ref="AP267:AQ267"/>
    <mergeCell ref="A261:B261"/>
    <mergeCell ref="D261:J261"/>
    <mergeCell ref="L261:M261"/>
    <mergeCell ref="AP261:AQ261"/>
    <mergeCell ref="A263:B263"/>
    <mergeCell ref="D263:J263"/>
    <mergeCell ref="L263:M263"/>
    <mergeCell ref="AP263:AQ263"/>
    <mergeCell ref="A257:B257"/>
    <mergeCell ref="D257:J257"/>
    <mergeCell ref="L257:M257"/>
    <mergeCell ref="AP257:AQ257"/>
    <mergeCell ref="A259:B259"/>
    <mergeCell ref="D259:J259"/>
    <mergeCell ref="L259:M259"/>
    <mergeCell ref="AP259:AQ259"/>
    <mergeCell ref="A253:B253"/>
    <mergeCell ref="D253:J253"/>
    <mergeCell ref="L253:M253"/>
    <mergeCell ref="AP253:AQ253"/>
    <mergeCell ref="A255:B255"/>
    <mergeCell ref="D255:J255"/>
    <mergeCell ref="L255:M255"/>
    <mergeCell ref="AP255:AQ255"/>
    <mergeCell ref="A249:B249"/>
    <mergeCell ref="D249:J249"/>
    <mergeCell ref="L249:M249"/>
    <mergeCell ref="AP249:AQ249"/>
    <mergeCell ref="A251:B251"/>
    <mergeCell ref="D251:J251"/>
    <mergeCell ref="L251:M251"/>
    <mergeCell ref="AP251:AQ251"/>
    <mergeCell ref="A245:B245"/>
    <mergeCell ref="D245:J245"/>
    <mergeCell ref="L245:M245"/>
    <mergeCell ref="AP245:AQ245"/>
    <mergeCell ref="A247:B247"/>
    <mergeCell ref="D247:J247"/>
    <mergeCell ref="L247:M247"/>
    <mergeCell ref="AP247:AQ247"/>
    <mergeCell ref="A241:B241"/>
    <mergeCell ref="D241:J241"/>
    <mergeCell ref="L241:M241"/>
    <mergeCell ref="AP241:AQ241"/>
    <mergeCell ref="A243:B243"/>
    <mergeCell ref="D243:J243"/>
    <mergeCell ref="L243:M243"/>
    <mergeCell ref="AP243:AQ243"/>
    <mergeCell ref="A237:B237"/>
    <mergeCell ref="D237:J237"/>
    <mergeCell ref="L237:M237"/>
    <mergeCell ref="AP237:AQ237"/>
    <mergeCell ref="A239:B239"/>
    <mergeCell ref="D239:J239"/>
    <mergeCell ref="L239:M239"/>
    <mergeCell ref="AP239:AQ239"/>
    <mergeCell ref="A233:B233"/>
    <mergeCell ref="D233:J233"/>
    <mergeCell ref="L233:M233"/>
    <mergeCell ref="AP233:AQ233"/>
    <mergeCell ref="A235:B235"/>
    <mergeCell ref="D235:J235"/>
    <mergeCell ref="L235:M235"/>
    <mergeCell ref="AP235:AQ235"/>
    <mergeCell ref="A229:B229"/>
    <mergeCell ref="D229:J229"/>
    <mergeCell ref="L229:M229"/>
    <mergeCell ref="AP229:AQ229"/>
    <mergeCell ref="A231:B231"/>
    <mergeCell ref="D231:J231"/>
    <mergeCell ref="L231:M231"/>
    <mergeCell ref="AP231:AQ231"/>
    <mergeCell ref="A225:B225"/>
    <mergeCell ref="D225:J225"/>
    <mergeCell ref="L225:M225"/>
    <mergeCell ref="AP225:AQ225"/>
    <mergeCell ref="A227:B227"/>
    <mergeCell ref="D227:J227"/>
    <mergeCell ref="L227:M227"/>
    <mergeCell ref="AP227:AQ227"/>
    <mergeCell ref="A221:B221"/>
    <mergeCell ref="D221:J221"/>
    <mergeCell ref="L221:M221"/>
    <mergeCell ref="AP221:AQ221"/>
    <mergeCell ref="A223:B223"/>
    <mergeCell ref="D223:J223"/>
    <mergeCell ref="L223:M223"/>
    <mergeCell ref="AP223:AQ223"/>
    <mergeCell ref="A217:B217"/>
    <mergeCell ref="D217:J217"/>
    <mergeCell ref="L217:M217"/>
    <mergeCell ref="AP217:AQ217"/>
    <mergeCell ref="A219:B219"/>
    <mergeCell ref="D219:J219"/>
    <mergeCell ref="L219:M219"/>
    <mergeCell ref="AP219:AQ219"/>
    <mergeCell ref="A213:B213"/>
    <mergeCell ref="D213:J213"/>
    <mergeCell ref="L213:M213"/>
    <mergeCell ref="AP213:AQ213"/>
    <mergeCell ref="A215:B215"/>
    <mergeCell ref="D215:J215"/>
    <mergeCell ref="L215:M215"/>
    <mergeCell ref="AP215:AQ215"/>
    <mergeCell ref="A209:B209"/>
    <mergeCell ref="D209:J209"/>
    <mergeCell ref="L209:M209"/>
    <mergeCell ref="AP209:AQ209"/>
    <mergeCell ref="A211:B211"/>
    <mergeCell ref="D211:J211"/>
    <mergeCell ref="L211:M211"/>
    <mergeCell ref="AP211:AQ211"/>
    <mergeCell ref="A205:B205"/>
    <mergeCell ref="D205:J205"/>
    <mergeCell ref="L205:M205"/>
    <mergeCell ref="AP205:AQ205"/>
    <mergeCell ref="A207:B207"/>
    <mergeCell ref="D207:J207"/>
    <mergeCell ref="L207:M207"/>
    <mergeCell ref="AP207:AQ207"/>
    <mergeCell ref="A201:B201"/>
    <mergeCell ref="D201:J201"/>
    <mergeCell ref="L201:M201"/>
    <mergeCell ref="AP201:AQ201"/>
    <mergeCell ref="A203:B203"/>
    <mergeCell ref="D203:J203"/>
    <mergeCell ref="L203:M203"/>
    <mergeCell ref="AP203:AQ203"/>
    <mergeCell ref="A197:B197"/>
    <mergeCell ref="D197:J197"/>
    <mergeCell ref="L197:M197"/>
    <mergeCell ref="AP197:AQ197"/>
    <mergeCell ref="A199:B199"/>
    <mergeCell ref="D199:J199"/>
    <mergeCell ref="L199:M199"/>
    <mergeCell ref="AP199:AQ199"/>
    <mergeCell ref="A193:B193"/>
    <mergeCell ref="D193:J193"/>
    <mergeCell ref="L193:M193"/>
    <mergeCell ref="AP193:AQ193"/>
    <mergeCell ref="A195:B195"/>
    <mergeCell ref="D195:J195"/>
    <mergeCell ref="L195:M195"/>
    <mergeCell ref="AP195:AQ195"/>
    <mergeCell ref="A189:B189"/>
    <mergeCell ref="D189:J189"/>
    <mergeCell ref="L189:M189"/>
    <mergeCell ref="AP189:AQ189"/>
    <mergeCell ref="A191:M191"/>
    <mergeCell ref="AP191:AQ191"/>
    <mergeCell ref="A185:B185"/>
    <mergeCell ref="D185:J185"/>
    <mergeCell ref="L185:M185"/>
    <mergeCell ref="AP185:AQ185"/>
    <mergeCell ref="A187:B187"/>
    <mergeCell ref="D187:J187"/>
    <mergeCell ref="L187:M187"/>
    <mergeCell ref="AP187:AQ187"/>
    <mergeCell ref="A181:B181"/>
    <mergeCell ref="D181:J181"/>
    <mergeCell ref="L181:M181"/>
    <mergeCell ref="AP181:AQ181"/>
    <mergeCell ref="A183:B183"/>
    <mergeCell ref="D183:J183"/>
    <mergeCell ref="L183:M183"/>
    <mergeCell ref="AP183:AQ183"/>
    <mergeCell ref="A177:B177"/>
    <mergeCell ref="D177:J177"/>
    <mergeCell ref="L177:M177"/>
    <mergeCell ref="AP177:AQ177"/>
    <mergeCell ref="A179:B179"/>
    <mergeCell ref="D179:J179"/>
    <mergeCell ref="L179:M179"/>
    <mergeCell ref="AP179:AQ179"/>
    <mergeCell ref="A173:B173"/>
    <mergeCell ref="D173:J173"/>
    <mergeCell ref="L173:M173"/>
    <mergeCell ref="AP173:AQ173"/>
    <mergeCell ref="A175:B175"/>
    <mergeCell ref="D175:J175"/>
    <mergeCell ref="L175:M175"/>
    <mergeCell ref="AP175:AQ175"/>
    <mergeCell ref="A169:B169"/>
    <mergeCell ref="D169:J169"/>
    <mergeCell ref="L169:M169"/>
    <mergeCell ref="AP169:AQ169"/>
    <mergeCell ref="A171:B171"/>
    <mergeCell ref="D171:J171"/>
    <mergeCell ref="L171:M171"/>
    <mergeCell ref="AP171:AQ171"/>
    <mergeCell ref="A165:B165"/>
    <mergeCell ref="D165:J165"/>
    <mergeCell ref="L165:M165"/>
    <mergeCell ref="AP165:AQ165"/>
    <mergeCell ref="A167:B167"/>
    <mergeCell ref="D167:J167"/>
    <mergeCell ref="L167:M167"/>
    <mergeCell ref="AP167:AQ167"/>
    <mergeCell ref="A161:B161"/>
    <mergeCell ref="D161:J161"/>
    <mergeCell ref="L161:M161"/>
    <mergeCell ref="AP161:AQ161"/>
    <mergeCell ref="A163:B163"/>
    <mergeCell ref="D163:J163"/>
    <mergeCell ref="L163:M163"/>
    <mergeCell ref="AP163:AQ163"/>
    <mergeCell ref="A157:B157"/>
    <mergeCell ref="D157:J157"/>
    <mergeCell ref="L157:M157"/>
    <mergeCell ref="AP157:AQ157"/>
    <mergeCell ref="A159:B159"/>
    <mergeCell ref="D159:J159"/>
    <mergeCell ref="L159:M159"/>
    <mergeCell ref="AP159:AQ159"/>
    <mergeCell ref="A153:B153"/>
    <mergeCell ref="D153:J153"/>
    <mergeCell ref="L153:M153"/>
    <mergeCell ref="AP153:AQ153"/>
    <mergeCell ref="A155:B155"/>
    <mergeCell ref="D155:J155"/>
    <mergeCell ref="L155:M155"/>
    <mergeCell ref="AP155:AQ155"/>
    <mergeCell ref="A149:B149"/>
    <mergeCell ref="D149:J149"/>
    <mergeCell ref="L149:M149"/>
    <mergeCell ref="AP149:AQ149"/>
    <mergeCell ref="A151:B151"/>
    <mergeCell ref="D151:J151"/>
    <mergeCell ref="L151:M151"/>
    <mergeCell ref="AP151:AQ151"/>
    <mergeCell ref="A145:B145"/>
    <mergeCell ref="D145:J145"/>
    <mergeCell ref="L145:M145"/>
    <mergeCell ref="AP145:AQ145"/>
    <mergeCell ref="A147:B147"/>
    <mergeCell ref="D147:J147"/>
    <mergeCell ref="L147:M147"/>
    <mergeCell ref="AP147:AQ147"/>
    <mergeCell ref="A141:B141"/>
    <mergeCell ref="D141:J141"/>
    <mergeCell ref="L141:M141"/>
    <mergeCell ref="AP141:AQ141"/>
    <mergeCell ref="A143:B143"/>
    <mergeCell ref="D143:J143"/>
    <mergeCell ref="L143:M143"/>
    <mergeCell ref="AP143:AQ143"/>
    <mergeCell ref="A138:B138"/>
    <mergeCell ref="D138:J138"/>
    <mergeCell ref="L138:M138"/>
    <mergeCell ref="AP138:AQ138"/>
    <mergeCell ref="A140:B140"/>
    <mergeCell ref="D140:J140"/>
    <mergeCell ref="L140:M140"/>
    <mergeCell ref="AP140:AQ140"/>
    <mergeCell ref="A134:B134"/>
    <mergeCell ref="D134:J134"/>
    <mergeCell ref="L134:M134"/>
    <mergeCell ref="AP134:AQ134"/>
    <mergeCell ref="A136:B136"/>
    <mergeCell ref="D136:J136"/>
    <mergeCell ref="L136:M136"/>
    <mergeCell ref="AP136:AQ136"/>
    <mergeCell ref="A130:B130"/>
    <mergeCell ref="D130:J130"/>
    <mergeCell ref="L130:M130"/>
    <mergeCell ref="AP130:AQ130"/>
    <mergeCell ref="A132:B132"/>
    <mergeCell ref="D132:J132"/>
    <mergeCell ref="L132:M132"/>
    <mergeCell ref="AP132:AQ132"/>
    <mergeCell ref="A126:B126"/>
    <mergeCell ref="D126:J126"/>
    <mergeCell ref="L126:M126"/>
    <mergeCell ref="AP126:AQ126"/>
    <mergeCell ref="A128:B128"/>
    <mergeCell ref="D128:J128"/>
    <mergeCell ref="L128:M128"/>
    <mergeCell ref="AP128:AQ128"/>
    <mergeCell ref="A122:B122"/>
    <mergeCell ref="D122:J122"/>
    <mergeCell ref="L122:M122"/>
    <mergeCell ref="AP122:AQ122"/>
    <mergeCell ref="A124:B124"/>
    <mergeCell ref="D124:J124"/>
    <mergeCell ref="L124:M124"/>
    <mergeCell ref="AP124:AQ124"/>
    <mergeCell ref="A118:B118"/>
    <mergeCell ref="D118:J118"/>
    <mergeCell ref="L118:M118"/>
    <mergeCell ref="AP118:AQ118"/>
    <mergeCell ref="A120:B120"/>
    <mergeCell ref="D120:J120"/>
    <mergeCell ref="L120:M120"/>
    <mergeCell ref="AP120:AQ120"/>
    <mergeCell ref="A114:B114"/>
    <mergeCell ref="D114:J114"/>
    <mergeCell ref="L114:M114"/>
    <mergeCell ref="AP114:AQ114"/>
    <mergeCell ref="A116:B116"/>
    <mergeCell ref="D116:J116"/>
    <mergeCell ref="L116:M116"/>
    <mergeCell ref="AP116:AQ116"/>
    <mergeCell ref="A110:B110"/>
    <mergeCell ref="D110:J110"/>
    <mergeCell ref="L110:M110"/>
    <mergeCell ref="AP110:AQ110"/>
    <mergeCell ref="A112:B112"/>
    <mergeCell ref="D112:J112"/>
    <mergeCell ref="L112:M112"/>
    <mergeCell ref="AP112:AQ112"/>
    <mergeCell ref="A106:B106"/>
    <mergeCell ref="D106:J106"/>
    <mergeCell ref="L106:M106"/>
    <mergeCell ref="AP106:AQ106"/>
    <mergeCell ref="A108:B108"/>
    <mergeCell ref="D108:J108"/>
    <mergeCell ref="L108:M108"/>
    <mergeCell ref="AP108:AQ108"/>
    <mergeCell ref="A102:B102"/>
    <mergeCell ref="D102:J102"/>
    <mergeCell ref="L102:M102"/>
    <mergeCell ref="AP102:AQ102"/>
    <mergeCell ref="A104:B104"/>
    <mergeCell ref="D104:J104"/>
    <mergeCell ref="L104:M104"/>
    <mergeCell ref="AP104:AQ104"/>
    <mergeCell ref="A98:B98"/>
    <mergeCell ref="D98:J98"/>
    <mergeCell ref="L98:M98"/>
    <mergeCell ref="AP98:AQ98"/>
    <mergeCell ref="A100:B100"/>
    <mergeCell ref="D100:J100"/>
    <mergeCell ref="L100:M100"/>
    <mergeCell ref="AP100:AQ100"/>
    <mergeCell ref="A94:M94"/>
    <mergeCell ref="AP94:AQ94"/>
    <mergeCell ref="A96:B96"/>
    <mergeCell ref="D96:J96"/>
    <mergeCell ref="L96:M96"/>
    <mergeCell ref="AP96:AQ96"/>
    <mergeCell ref="A90:B90"/>
    <mergeCell ref="D90:J90"/>
    <mergeCell ref="L90:M90"/>
    <mergeCell ref="AP90:AQ90"/>
    <mergeCell ref="A92:B92"/>
    <mergeCell ref="D92:J92"/>
    <mergeCell ref="L92:M92"/>
    <mergeCell ref="AP92:AQ92"/>
    <mergeCell ref="A87:B87"/>
    <mergeCell ref="D87:J87"/>
    <mergeCell ref="L87:M87"/>
    <mergeCell ref="AP87:AQ87"/>
    <mergeCell ref="A88:B88"/>
    <mergeCell ref="D88:J88"/>
    <mergeCell ref="L88:M88"/>
    <mergeCell ref="AP88:AQ88"/>
    <mergeCell ref="A83:B83"/>
    <mergeCell ref="D83:J83"/>
    <mergeCell ref="L83:M83"/>
    <mergeCell ref="AP83:AQ83"/>
    <mergeCell ref="A85:B85"/>
    <mergeCell ref="D85:J85"/>
    <mergeCell ref="L85:M85"/>
    <mergeCell ref="AP85:AQ85"/>
    <mergeCell ref="A79:B79"/>
    <mergeCell ref="D79:J79"/>
    <mergeCell ref="L79:M79"/>
    <mergeCell ref="AP79:AQ79"/>
    <mergeCell ref="A81:B81"/>
    <mergeCell ref="D81:J81"/>
    <mergeCell ref="L81:M81"/>
    <mergeCell ref="AP81:AQ81"/>
    <mergeCell ref="A75:B75"/>
    <mergeCell ref="D75:J75"/>
    <mergeCell ref="L75:M75"/>
    <mergeCell ref="AP75:AQ75"/>
    <mergeCell ref="A77:B77"/>
    <mergeCell ref="D77:J77"/>
    <mergeCell ref="L77:M77"/>
    <mergeCell ref="AP77:AQ77"/>
    <mergeCell ref="A71:B71"/>
    <mergeCell ref="D71:J71"/>
    <mergeCell ref="L71:M71"/>
    <mergeCell ref="AP71:AQ71"/>
    <mergeCell ref="A73:B73"/>
    <mergeCell ref="D73:J73"/>
    <mergeCell ref="L73:M73"/>
    <mergeCell ref="AP73:AQ73"/>
    <mergeCell ref="A67:B67"/>
    <mergeCell ref="D67:J67"/>
    <mergeCell ref="L67:M67"/>
    <mergeCell ref="AP67:AQ67"/>
    <mergeCell ref="A69:B69"/>
    <mergeCell ref="D69:J69"/>
    <mergeCell ref="L69:M69"/>
    <mergeCell ref="AP69:AQ69"/>
    <mergeCell ref="A63:B63"/>
    <mergeCell ref="D63:J63"/>
    <mergeCell ref="L63:M63"/>
    <mergeCell ref="AP63:AQ63"/>
    <mergeCell ref="A65:B65"/>
    <mergeCell ref="D65:J65"/>
    <mergeCell ref="L65:M65"/>
    <mergeCell ref="AP65:AQ65"/>
    <mergeCell ref="A59:B59"/>
    <mergeCell ref="D59:J59"/>
    <mergeCell ref="L59:M59"/>
    <mergeCell ref="AP59:AQ59"/>
    <mergeCell ref="A61:B61"/>
    <mergeCell ref="D61:J61"/>
    <mergeCell ref="L61:M61"/>
    <mergeCell ref="AP61:AQ61"/>
    <mergeCell ref="A55:B55"/>
    <mergeCell ref="D55:J55"/>
    <mergeCell ref="L55:M55"/>
    <mergeCell ref="AP55:AQ55"/>
    <mergeCell ref="A57:B57"/>
    <mergeCell ref="D57:J57"/>
    <mergeCell ref="L57:M57"/>
    <mergeCell ref="AP57:AQ57"/>
    <mergeCell ref="A51:B51"/>
    <mergeCell ref="D51:J51"/>
    <mergeCell ref="L51:M51"/>
    <mergeCell ref="AP51:AQ51"/>
    <mergeCell ref="A53:B53"/>
    <mergeCell ref="D53:J53"/>
    <mergeCell ref="L53:M53"/>
    <mergeCell ref="AP53:AQ53"/>
    <mergeCell ref="A47:B47"/>
    <mergeCell ref="D47:J47"/>
    <mergeCell ref="L47:M47"/>
    <mergeCell ref="AP47:AQ47"/>
    <mergeCell ref="A49:B49"/>
    <mergeCell ref="D49:J49"/>
    <mergeCell ref="L49:M49"/>
    <mergeCell ref="AP49:AQ49"/>
    <mergeCell ref="A43:B43"/>
    <mergeCell ref="D43:J43"/>
    <mergeCell ref="L43:M43"/>
    <mergeCell ref="AP43:AQ43"/>
    <mergeCell ref="A45:B45"/>
    <mergeCell ref="D45:J45"/>
    <mergeCell ref="L45:M45"/>
    <mergeCell ref="AP45:AQ45"/>
    <mergeCell ref="A39:B39"/>
    <mergeCell ref="D39:J39"/>
    <mergeCell ref="L39:M39"/>
    <mergeCell ref="AP39:AQ39"/>
    <mergeCell ref="A41:B41"/>
    <mergeCell ref="D41:J41"/>
    <mergeCell ref="L41:M41"/>
    <mergeCell ref="AP41:AQ41"/>
    <mergeCell ref="A35:B35"/>
    <mergeCell ref="D35:J35"/>
    <mergeCell ref="L35:M35"/>
    <mergeCell ref="AP35:AQ35"/>
    <mergeCell ref="A37:B37"/>
    <mergeCell ref="D37:J37"/>
    <mergeCell ref="L37:M37"/>
    <mergeCell ref="AP37:AQ37"/>
    <mergeCell ref="A31:B31"/>
    <mergeCell ref="D31:J31"/>
    <mergeCell ref="L31:M31"/>
    <mergeCell ref="AP31:AQ31"/>
    <mergeCell ref="A33:B33"/>
    <mergeCell ref="D33:J33"/>
    <mergeCell ref="L33:M33"/>
    <mergeCell ref="AP33:AQ33"/>
    <mergeCell ref="A27:B27"/>
    <mergeCell ref="D27:J27"/>
    <mergeCell ref="L27:M27"/>
    <mergeCell ref="AP27:AQ27"/>
    <mergeCell ref="A29:B29"/>
    <mergeCell ref="D29:J29"/>
    <mergeCell ref="L29:M29"/>
    <mergeCell ref="AP29:AQ29"/>
    <mergeCell ref="A24:B24"/>
    <mergeCell ref="D24:J24"/>
    <mergeCell ref="L24:M24"/>
    <mergeCell ref="AP24:AQ24"/>
    <mergeCell ref="A25:B25"/>
    <mergeCell ref="D25:J25"/>
    <mergeCell ref="L25:M25"/>
    <mergeCell ref="AP25:AQ25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conditionalFormatting sqref="N11">
    <cfRule type="cellIs" dxfId="32" priority="33" operator="equal">
      <formula>0</formula>
    </cfRule>
  </conditionalFormatting>
  <conditionalFormatting sqref="N23">
    <cfRule type="cellIs" dxfId="31" priority="32" operator="equal">
      <formula>0</formula>
    </cfRule>
  </conditionalFormatting>
  <conditionalFormatting sqref="N24">
    <cfRule type="cellIs" dxfId="30" priority="31" operator="equal">
      <formula>0</formula>
    </cfRule>
  </conditionalFormatting>
  <conditionalFormatting sqref="N25">
    <cfRule type="cellIs" dxfId="29" priority="30" operator="equal">
      <formula>0</formula>
    </cfRule>
  </conditionalFormatting>
  <conditionalFormatting sqref="N27">
    <cfRule type="cellIs" dxfId="28" priority="29" operator="equal">
      <formula>0</formula>
    </cfRule>
  </conditionalFormatting>
  <conditionalFormatting sqref="N29">
    <cfRule type="cellIs" dxfId="27" priority="28" operator="equal">
      <formula>0</formula>
    </cfRule>
  </conditionalFormatting>
  <conditionalFormatting sqref="N31">
    <cfRule type="cellIs" dxfId="26" priority="27" operator="equal">
      <formula>0</formula>
    </cfRule>
  </conditionalFormatting>
  <conditionalFormatting sqref="N33">
    <cfRule type="cellIs" dxfId="25" priority="26" operator="equal">
      <formula>0</formula>
    </cfRule>
  </conditionalFormatting>
  <conditionalFormatting sqref="N35">
    <cfRule type="cellIs" dxfId="24" priority="25" operator="equal">
      <formula>0</formula>
    </cfRule>
  </conditionalFormatting>
  <conditionalFormatting sqref="N37">
    <cfRule type="cellIs" dxfId="23" priority="24" operator="equal">
      <formula>0</formula>
    </cfRule>
  </conditionalFormatting>
  <conditionalFormatting sqref="N39">
    <cfRule type="cellIs" dxfId="22" priority="23" operator="equal">
      <formula>0</formula>
    </cfRule>
  </conditionalFormatting>
  <conditionalFormatting sqref="N41">
    <cfRule type="cellIs" dxfId="21" priority="22" operator="equal">
      <formula>0</formula>
    </cfRule>
  </conditionalFormatting>
  <conditionalFormatting sqref="N43">
    <cfRule type="cellIs" dxfId="20" priority="21" operator="equal">
      <formula>0</formula>
    </cfRule>
  </conditionalFormatting>
  <conditionalFormatting sqref="N45">
    <cfRule type="cellIs" dxfId="19" priority="20" operator="equal">
      <formula>0</formula>
    </cfRule>
  </conditionalFormatting>
  <conditionalFormatting sqref="N47">
    <cfRule type="cellIs" dxfId="18" priority="19" operator="equal">
      <formula>0</formula>
    </cfRule>
  </conditionalFormatting>
  <conditionalFormatting sqref="N49">
    <cfRule type="cellIs" dxfId="17" priority="18" operator="equal">
      <formula>0</formula>
    </cfRule>
  </conditionalFormatting>
  <conditionalFormatting sqref="N51">
    <cfRule type="cellIs" dxfId="16" priority="17" operator="equal">
      <formula>0</formula>
    </cfRule>
  </conditionalFormatting>
  <conditionalFormatting sqref="N53">
    <cfRule type="cellIs" dxfId="15" priority="16" operator="equal">
      <formula>0</formula>
    </cfRule>
  </conditionalFormatting>
  <conditionalFormatting sqref="N55">
    <cfRule type="cellIs" dxfId="14" priority="15" operator="equal">
      <formula>0</formula>
    </cfRule>
  </conditionalFormatting>
  <conditionalFormatting sqref="N57">
    <cfRule type="cellIs" dxfId="13" priority="14" operator="equal">
      <formula>0</formula>
    </cfRule>
  </conditionalFormatting>
  <conditionalFormatting sqref="N59">
    <cfRule type="cellIs" dxfId="12" priority="13" operator="equal">
      <formula>0</formula>
    </cfRule>
  </conditionalFormatting>
  <conditionalFormatting sqref="N193">
    <cfRule type="cellIs" dxfId="11" priority="12" operator="equal">
      <formula>0</formula>
    </cfRule>
  </conditionalFormatting>
  <conditionalFormatting sqref="N195">
    <cfRule type="cellIs" dxfId="10" priority="11" operator="equal">
      <formula>0</formula>
    </cfRule>
  </conditionalFormatting>
  <conditionalFormatting sqref="N197">
    <cfRule type="cellIs" dxfId="9" priority="10" operator="equal">
      <formula>0</formula>
    </cfRule>
  </conditionalFormatting>
  <conditionalFormatting sqref="N205">
    <cfRule type="cellIs" dxfId="8" priority="9" operator="equal">
      <formula>0</formula>
    </cfRule>
  </conditionalFormatting>
  <conditionalFormatting sqref="N207">
    <cfRule type="cellIs" dxfId="7" priority="8" operator="equal">
      <formula>0</formula>
    </cfRule>
  </conditionalFormatting>
  <conditionalFormatting sqref="N209">
    <cfRule type="cellIs" dxfId="6" priority="7" operator="equal">
      <formula>0</formula>
    </cfRule>
  </conditionalFormatting>
  <conditionalFormatting sqref="N211">
    <cfRule type="cellIs" dxfId="5" priority="6" operator="equal">
      <formula>0</formula>
    </cfRule>
  </conditionalFormatting>
  <conditionalFormatting sqref="N291:N293">
    <cfRule type="cellIs" dxfId="4" priority="5" operator="equal">
      <formula>0</formula>
    </cfRule>
  </conditionalFormatting>
  <conditionalFormatting sqref="N295">
    <cfRule type="cellIs" dxfId="3" priority="4" operator="equal">
      <formula>0</formula>
    </cfRule>
  </conditionalFormatting>
  <conditionalFormatting sqref="N297">
    <cfRule type="cellIs" dxfId="2" priority="3" operator="equal">
      <formula>0</formula>
    </cfRule>
  </conditionalFormatting>
  <conditionalFormatting sqref="N299">
    <cfRule type="cellIs" dxfId="1" priority="2" operator="equal">
      <formula>0</formula>
    </cfRule>
  </conditionalFormatting>
  <conditionalFormatting sqref="N301">
    <cfRule type="cellIs" dxfId="0" priority="1" operator="equal">
      <formula>0</formula>
    </cfRule>
  </conditionalFormatting>
  <pageMargins left="0.15748031496062992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2018-04-15T05:34:48Z</dcterms:created>
  <dcterms:modified xsi:type="dcterms:W3CDTF">2018-04-15T05:37:40Z</dcterms:modified>
</cp:coreProperties>
</file>