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9240" activeTab="1"/>
  </bookViews>
  <sheets>
    <sheet name="leden" sheetId="2" r:id="rId1"/>
    <sheet name="samenvatting" sheetId="1" r:id="rId2"/>
  </sheets>
  <externalReferences>
    <externalReference r:id="rId3"/>
    <externalReference r:id="rId4"/>
    <externalReference r:id="rId5"/>
  </externalReferences>
  <definedNames>
    <definedName name="LEDEN" localSheetId="0">#REF!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F826" i="2" l="1"/>
  <c r="F819" i="2"/>
  <c r="F814" i="2"/>
  <c r="F795" i="2"/>
  <c r="F792" i="2"/>
  <c r="F791" i="2"/>
  <c r="F790" i="2"/>
  <c r="F789" i="2"/>
  <c r="F788" i="2"/>
  <c r="F787" i="2"/>
  <c r="F785" i="2"/>
  <c r="F784" i="2"/>
  <c r="F783" i="2"/>
  <c r="F782" i="2"/>
  <c r="F781" i="2"/>
  <c r="F780" i="2"/>
  <c r="F779" i="2"/>
  <c r="F777" i="2"/>
  <c r="F775" i="2"/>
  <c r="F774" i="2"/>
  <c r="F773" i="2"/>
  <c r="F771" i="2"/>
  <c r="F770" i="2"/>
  <c r="F769" i="2"/>
  <c r="F768" i="2"/>
  <c r="F767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3" i="2"/>
  <c r="F672" i="2"/>
  <c r="F671" i="2"/>
  <c r="F665" i="2"/>
  <c r="F664" i="2"/>
  <c r="F663" i="2"/>
  <c r="F662" i="2"/>
  <c r="F661" i="2"/>
  <c r="F660" i="2"/>
  <c r="F659" i="2"/>
  <c r="F658" i="2"/>
  <c r="F657" i="2"/>
  <c r="F656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1" i="2"/>
  <c r="F630" i="2"/>
  <c r="F629" i="2"/>
  <c r="F628" i="2"/>
  <c r="F626" i="2"/>
  <c r="F625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6" i="2"/>
  <c r="F595" i="2"/>
  <c r="F591" i="2"/>
  <c r="F590" i="2"/>
  <c r="F589" i="2"/>
  <c r="F588" i="2"/>
  <c r="F587" i="2"/>
  <c r="F586" i="2"/>
  <c r="F585" i="2"/>
  <c r="F584" i="2"/>
  <c r="F583" i="2"/>
  <c r="F582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2" i="2"/>
  <c r="F561" i="2"/>
  <c r="F560" i="2"/>
  <c r="F559" i="2"/>
  <c r="F558" i="2"/>
  <c r="F557" i="2"/>
  <c r="F556" i="2"/>
  <c r="F555" i="2"/>
  <c r="F554" i="2"/>
  <c r="F553" i="2"/>
  <c r="F552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4" i="2"/>
  <c r="F523" i="2"/>
  <c r="F522" i="2"/>
  <c r="F521" i="2"/>
  <c r="F520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2" i="2"/>
  <c r="F491" i="2"/>
  <c r="F490" i="2"/>
  <c r="F489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6" i="2"/>
  <c r="F445" i="2"/>
  <c r="F444" i="2"/>
  <c r="F442" i="2"/>
  <c r="F441" i="2"/>
  <c r="F440" i="2"/>
  <c r="F439" i="2"/>
  <c r="F438" i="2"/>
  <c r="F437" i="2"/>
  <c r="F436" i="2"/>
  <c r="F435" i="2"/>
  <c r="F434" i="2"/>
  <c r="F433" i="2"/>
  <c r="F432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6" i="2"/>
  <c r="F405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6" i="2"/>
  <c r="F385" i="2"/>
  <c r="F384" i="2"/>
  <c r="F383" i="2"/>
  <c r="F382" i="2"/>
  <c r="F381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1" i="2"/>
  <c r="F300" i="2"/>
  <c r="F299" i="2"/>
  <c r="F298" i="2"/>
  <c r="F297" i="2"/>
  <c r="F295" i="2"/>
  <c r="F294" i="2"/>
  <c r="F293" i="2"/>
  <c r="F292" i="2"/>
  <c r="F291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7" i="2"/>
  <c r="F246" i="2"/>
  <c r="F245" i="2"/>
  <c r="F244" i="2"/>
  <c r="F243" i="2"/>
  <c r="F242" i="2"/>
  <c r="F241" i="2"/>
  <c r="F240" i="2"/>
  <c r="F239" i="2"/>
  <c r="F238" i="2"/>
  <c r="F235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86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2" i="2"/>
  <c r="F131" i="2"/>
  <c r="F130" i="2"/>
  <c r="F129" i="2"/>
  <c r="F128" i="2"/>
  <c r="F125" i="2"/>
  <c r="F124" i="2"/>
  <c r="F123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2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5" i="2"/>
  <c r="F74" i="2"/>
  <c r="F73" i="2"/>
  <c r="F72" i="2"/>
  <c r="F71" i="2"/>
  <c r="F70" i="2"/>
  <c r="F68" i="2"/>
  <c r="F67" i="2"/>
  <c r="F66" i="2"/>
  <c r="F65" i="2"/>
  <c r="F64" i="2"/>
  <c r="F63" i="2"/>
  <c r="F62" i="2"/>
  <c r="F61" i="2"/>
  <c r="F60" i="2"/>
  <c r="F59" i="2"/>
  <c r="F53" i="2"/>
  <c r="F52" i="2"/>
  <c r="F51" i="2"/>
  <c r="F48" i="2"/>
  <c r="F47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4" i="2"/>
  <c r="F23" i="2"/>
  <c r="F22" i="2"/>
  <c r="F21" i="2"/>
  <c r="F20" i="2"/>
  <c r="F18" i="2"/>
  <c r="F17" i="2"/>
  <c r="F14" i="2"/>
  <c r="F13" i="2"/>
  <c r="F12" i="2"/>
  <c r="F11" i="2"/>
  <c r="F10" i="2"/>
  <c r="F9" i="2"/>
  <c r="F8" i="2"/>
  <c r="F7" i="2"/>
  <c r="F5" i="2"/>
  <c r="F4" i="2"/>
  <c r="F3" i="2"/>
  <c r="AW233" i="1" l="1"/>
  <c r="AV233" i="1"/>
  <c r="AP233" i="1" s="1"/>
  <c r="AS233" i="1" s="1"/>
  <c r="P233" i="1"/>
  <c r="O233" i="1"/>
  <c r="AW231" i="1"/>
  <c r="AV231" i="1"/>
  <c r="AP231" i="1" s="1"/>
  <c r="AS231" i="1" s="1"/>
  <c r="P231" i="1"/>
  <c r="O231" i="1"/>
  <c r="AW227" i="1"/>
  <c r="AV227" i="1"/>
  <c r="AP227" i="1" s="1"/>
  <c r="AS227" i="1" s="1"/>
  <c r="O227" i="1"/>
  <c r="L227" i="1"/>
  <c r="D227" i="1"/>
  <c r="AW225" i="1"/>
  <c r="AV225" i="1"/>
  <c r="O225" i="1"/>
  <c r="L225" i="1"/>
  <c r="D225" i="1"/>
  <c r="AW223" i="1"/>
  <c r="AV223" i="1"/>
  <c r="AP223" i="1" s="1"/>
  <c r="AS223" i="1" s="1"/>
  <c r="O223" i="1"/>
  <c r="L223" i="1"/>
  <c r="D223" i="1"/>
  <c r="AW221" i="1"/>
  <c r="AV221" i="1"/>
  <c r="AP221" i="1"/>
  <c r="AS221" i="1" s="1"/>
  <c r="O221" i="1"/>
  <c r="L221" i="1"/>
  <c r="D221" i="1"/>
  <c r="AW219" i="1"/>
  <c r="AV219" i="1"/>
  <c r="O219" i="1"/>
  <c r="L219" i="1"/>
  <c r="D219" i="1"/>
  <c r="AW217" i="1"/>
  <c r="AV217" i="1"/>
  <c r="O217" i="1"/>
  <c r="L217" i="1"/>
  <c r="D217" i="1"/>
  <c r="AW215" i="1"/>
  <c r="AV215" i="1"/>
  <c r="AP215" i="1" s="1"/>
  <c r="AS215" i="1" s="1"/>
  <c r="O215" i="1"/>
  <c r="L215" i="1"/>
  <c r="D215" i="1"/>
  <c r="AW213" i="1"/>
  <c r="AV213" i="1"/>
  <c r="AP213" i="1"/>
  <c r="AS213" i="1" s="1"/>
  <c r="O213" i="1"/>
  <c r="L213" i="1"/>
  <c r="D213" i="1"/>
  <c r="AW211" i="1"/>
  <c r="AV211" i="1"/>
  <c r="AP211" i="1" s="1"/>
  <c r="AS211" i="1" s="1"/>
  <c r="O211" i="1"/>
  <c r="L211" i="1"/>
  <c r="D211" i="1"/>
  <c r="AW209" i="1"/>
  <c r="AV209" i="1"/>
  <c r="O209" i="1"/>
  <c r="L209" i="1"/>
  <c r="D209" i="1"/>
  <c r="AW207" i="1"/>
  <c r="AV207" i="1"/>
  <c r="AP207" i="1"/>
  <c r="AS207" i="1" s="1"/>
  <c r="O207" i="1"/>
  <c r="L207" i="1"/>
  <c r="D207" i="1"/>
  <c r="AW205" i="1"/>
  <c r="AV205" i="1"/>
  <c r="AP205" i="1" s="1"/>
  <c r="AS205" i="1" s="1"/>
  <c r="O205" i="1"/>
  <c r="L205" i="1"/>
  <c r="D205" i="1"/>
  <c r="AW203" i="1"/>
  <c r="AV203" i="1"/>
  <c r="AP203" i="1" s="1"/>
  <c r="AS203" i="1" s="1"/>
  <c r="O203" i="1"/>
  <c r="L203" i="1"/>
  <c r="D203" i="1"/>
  <c r="AW201" i="1"/>
  <c r="AV201" i="1"/>
  <c r="AP201" i="1" s="1"/>
  <c r="AS201" i="1" s="1"/>
  <c r="O201" i="1"/>
  <c r="L201" i="1"/>
  <c r="D201" i="1"/>
  <c r="AW199" i="1"/>
  <c r="AP199" i="1" s="1"/>
  <c r="AS199" i="1" s="1"/>
  <c r="AV199" i="1"/>
  <c r="O199" i="1"/>
  <c r="L199" i="1"/>
  <c r="D199" i="1"/>
  <c r="AW197" i="1"/>
  <c r="AV197" i="1"/>
  <c r="AP197" i="1" s="1"/>
  <c r="AS197" i="1" s="1"/>
  <c r="O197" i="1"/>
  <c r="L197" i="1"/>
  <c r="D197" i="1"/>
  <c r="AW195" i="1"/>
  <c r="AV195" i="1"/>
  <c r="P195" i="1"/>
  <c r="O195" i="1"/>
  <c r="AW193" i="1"/>
  <c r="AV193" i="1"/>
  <c r="AP193" i="1" s="1"/>
  <c r="AS193" i="1" s="1"/>
  <c r="P193" i="1"/>
  <c r="O193" i="1"/>
  <c r="AW107" i="1"/>
  <c r="AV107" i="1"/>
  <c r="AP107" i="1" s="1"/>
  <c r="AS107" i="1" s="1"/>
  <c r="O107" i="1"/>
  <c r="L107" i="1"/>
  <c r="D107" i="1"/>
  <c r="AW105" i="1"/>
  <c r="AV105" i="1"/>
  <c r="AP105" i="1" s="1"/>
  <c r="AS105" i="1" s="1"/>
  <c r="O105" i="1"/>
  <c r="L105" i="1"/>
  <c r="D105" i="1"/>
  <c r="AW103" i="1"/>
  <c r="AV103" i="1"/>
  <c r="AP103" i="1" s="1"/>
  <c r="AS103" i="1" s="1"/>
  <c r="O103" i="1"/>
  <c r="L103" i="1"/>
  <c r="D103" i="1"/>
  <c r="AW101" i="1"/>
  <c r="AV101" i="1"/>
  <c r="AP101" i="1"/>
  <c r="AS101" i="1" s="1"/>
  <c r="O101" i="1"/>
  <c r="L101" i="1"/>
  <c r="D101" i="1"/>
  <c r="AW99" i="1"/>
  <c r="AV99" i="1"/>
  <c r="AP99" i="1" s="1"/>
  <c r="AS99" i="1" s="1"/>
  <c r="O99" i="1"/>
  <c r="L99" i="1"/>
  <c r="D99" i="1"/>
  <c r="AW97" i="1"/>
  <c r="AV97" i="1"/>
  <c r="O97" i="1"/>
  <c r="L97" i="1"/>
  <c r="D97" i="1"/>
  <c r="AW95" i="1"/>
  <c r="AV95" i="1"/>
  <c r="AP95" i="1"/>
  <c r="AS95" i="1" s="1"/>
  <c r="O95" i="1"/>
  <c r="L95" i="1"/>
  <c r="D95" i="1"/>
  <c r="AW93" i="1"/>
  <c r="AV93" i="1"/>
  <c r="AP93" i="1" s="1"/>
  <c r="AS93" i="1" s="1"/>
  <c r="O93" i="1"/>
  <c r="L93" i="1"/>
  <c r="D93" i="1"/>
  <c r="AW91" i="1"/>
  <c r="AV91" i="1"/>
  <c r="AP91" i="1" s="1"/>
  <c r="AS91" i="1" s="1"/>
  <c r="O91" i="1"/>
  <c r="L91" i="1"/>
  <c r="D91" i="1"/>
  <c r="AW89" i="1"/>
  <c r="AV89" i="1"/>
  <c r="AP89" i="1" s="1"/>
  <c r="AS89" i="1" s="1"/>
  <c r="O89" i="1"/>
  <c r="L89" i="1"/>
  <c r="D89" i="1"/>
  <c r="AW87" i="1"/>
  <c r="AV87" i="1"/>
  <c r="AP87" i="1" s="1"/>
  <c r="AS87" i="1" s="1"/>
  <c r="O87" i="1"/>
  <c r="L87" i="1"/>
  <c r="D87" i="1"/>
  <c r="AW85" i="1"/>
  <c r="AV85" i="1"/>
  <c r="AP85" i="1"/>
  <c r="AS85" i="1" s="1"/>
  <c r="O85" i="1"/>
  <c r="L85" i="1"/>
  <c r="D85" i="1"/>
  <c r="AW83" i="1"/>
  <c r="AV83" i="1"/>
  <c r="AP83" i="1" s="1"/>
  <c r="AS83" i="1" s="1"/>
  <c r="O83" i="1"/>
  <c r="L83" i="1"/>
  <c r="D83" i="1"/>
  <c r="AW81" i="1"/>
  <c r="AV81" i="1"/>
  <c r="O81" i="1"/>
  <c r="L81" i="1"/>
  <c r="D81" i="1"/>
  <c r="AW79" i="1"/>
  <c r="AV79" i="1"/>
  <c r="AP79" i="1"/>
  <c r="AS79" i="1" s="1"/>
  <c r="O79" i="1"/>
  <c r="L79" i="1"/>
  <c r="D79" i="1"/>
  <c r="AW77" i="1"/>
  <c r="AV77" i="1"/>
  <c r="AP77" i="1" s="1"/>
  <c r="AS77" i="1" s="1"/>
  <c r="O77" i="1"/>
  <c r="L77" i="1"/>
  <c r="D77" i="1"/>
  <c r="AW75" i="1"/>
  <c r="AV75" i="1"/>
  <c r="AP75" i="1" s="1"/>
  <c r="AS75" i="1" s="1"/>
  <c r="O75" i="1"/>
  <c r="L75" i="1"/>
  <c r="D75" i="1"/>
  <c r="AW69" i="1"/>
  <c r="AV69" i="1"/>
  <c r="AP69" i="1" s="1"/>
  <c r="AS69" i="1" s="1"/>
  <c r="O69" i="1"/>
  <c r="L69" i="1"/>
  <c r="D69" i="1"/>
  <c r="AW67" i="1"/>
  <c r="AV67" i="1"/>
  <c r="AP67" i="1" s="1"/>
  <c r="AS67" i="1" s="1"/>
  <c r="O67" i="1"/>
  <c r="L67" i="1"/>
  <c r="D67" i="1"/>
  <c r="AW65" i="1"/>
  <c r="AV65" i="1"/>
  <c r="AP65" i="1"/>
  <c r="AS65" i="1" s="1"/>
  <c r="O65" i="1"/>
  <c r="L65" i="1"/>
  <c r="D65" i="1"/>
  <c r="AW63" i="1"/>
  <c r="AV63" i="1"/>
  <c r="AP63" i="1" s="1"/>
  <c r="AS63" i="1" s="1"/>
  <c r="O63" i="1"/>
  <c r="L63" i="1"/>
  <c r="D63" i="1"/>
  <c r="AW61" i="1"/>
  <c r="AV61" i="1"/>
  <c r="O61" i="1"/>
  <c r="L61" i="1"/>
  <c r="D61" i="1"/>
  <c r="AW59" i="1"/>
  <c r="AV59" i="1"/>
  <c r="AP59" i="1"/>
  <c r="AS59" i="1" s="1"/>
  <c r="O59" i="1"/>
  <c r="L59" i="1"/>
  <c r="D59" i="1"/>
  <c r="AW57" i="1"/>
  <c r="AV57" i="1"/>
  <c r="AP57" i="1" s="1"/>
  <c r="AS57" i="1" s="1"/>
  <c r="O57" i="1"/>
  <c r="L57" i="1"/>
  <c r="D57" i="1"/>
  <c r="AW55" i="1"/>
  <c r="AV55" i="1"/>
  <c r="AP55" i="1" s="1"/>
  <c r="AS55" i="1" s="1"/>
  <c r="O55" i="1"/>
  <c r="L55" i="1"/>
  <c r="D55" i="1"/>
  <c r="AW53" i="1"/>
  <c r="AV53" i="1"/>
  <c r="AP53" i="1" s="1"/>
  <c r="AS53" i="1" s="1"/>
  <c r="O53" i="1"/>
  <c r="L53" i="1"/>
  <c r="D53" i="1"/>
  <c r="AW51" i="1"/>
  <c r="AV51" i="1"/>
  <c r="AP51" i="1" s="1"/>
  <c r="AS51" i="1" s="1"/>
  <c r="O51" i="1"/>
  <c r="L51" i="1"/>
  <c r="D51" i="1"/>
  <c r="AW49" i="1"/>
  <c r="AV49" i="1"/>
  <c r="AP49" i="1"/>
  <c r="AS49" i="1" s="1"/>
  <c r="O49" i="1"/>
  <c r="L49" i="1"/>
  <c r="D49" i="1"/>
  <c r="AW47" i="1"/>
  <c r="AV47" i="1"/>
  <c r="AP47" i="1" s="1"/>
  <c r="AS47" i="1" s="1"/>
  <c r="O47" i="1"/>
  <c r="L47" i="1"/>
  <c r="D47" i="1"/>
  <c r="AW45" i="1"/>
  <c r="AV45" i="1"/>
  <c r="O45" i="1"/>
  <c r="L45" i="1"/>
  <c r="D45" i="1"/>
  <c r="AW43" i="1"/>
  <c r="AV43" i="1"/>
  <c r="AP43" i="1"/>
  <c r="AS43" i="1" s="1"/>
  <c r="O43" i="1"/>
  <c r="L43" i="1"/>
  <c r="D43" i="1"/>
  <c r="AW41" i="1"/>
  <c r="AV41" i="1"/>
  <c r="AP41" i="1" s="1"/>
  <c r="AS41" i="1" s="1"/>
  <c r="O41" i="1"/>
  <c r="L41" i="1"/>
  <c r="D41" i="1"/>
  <c r="AW39" i="1"/>
  <c r="AV39" i="1"/>
  <c r="AP39" i="1" s="1"/>
  <c r="AS39" i="1" s="1"/>
  <c r="O39" i="1"/>
  <c r="L39" i="1"/>
  <c r="D39" i="1"/>
  <c r="AW37" i="1"/>
  <c r="AV37" i="1"/>
  <c r="AP37" i="1" s="1"/>
  <c r="AS37" i="1" s="1"/>
  <c r="O37" i="1"/>
  <c r="L37" i="1"/>
  <c r="D37" i="1"/>
  <c r="AW35" i="1"/>
  <c r="AV35" i="1"/>
  <c r="AP35" i="1" s="1"/>
  <c r="AS35" i="1" s="1"/>
  <c r="O35" i="1"/>
  <c r="L35" i="1"/>
  <c r="D35" i="1"/>
  <c r="AW33" i="1"/>
  <c r="AV33" i="1"/>
  <c r="AP33" i="1"/>
  <c r="AS33" i="1" s="1"/>
  <c r="O33" i="1"/>
  <c r="L33" i="1"/>
  <c r="D33" i="1"/>
  <c r="AW31" i="1"/>
  <c r="AV31" i="1"/>
  <c r="AP31" i="1" s="1"/>
  <c r="AS31" i="1" s="1"/>
  <c r="O31" i="1"/>
  <c r="L31" i="1"/>
  <c r="D31" i="1"/>
  <c r="AW29" i="1"/>
  <c r="AV29" i="1"/>
  <c r="O29" i="1"/>
  <c r="L29" i="1"/>
  <c r="D29" i="1"/>
  <c r="AW27" i="1"/>
  <c r="AV27" i="1"/>
  <c r="AP27" i="1"/>
  <c r="AS27" i="1" s="1"/>
  <c r="O27" i="1"/>
  <c r="L27" i="1"/>
  <c r="D27" i="1"/>
  <c r="AW25" i="1"/>
  <c r="AV25" i="1"/>
  <c r="AP25" i="1" s="1"/>
  <c r="AS25" i="1" s="1"/>
  <c r="P25" i="1"/>
  <c r="O25" i="1"/>
  <c r="AW23" i="1"/>
  <c r="AV23" i="1"/>
  <c r="AP23" i="1" s="1"/>
  <c r="AS23" i="1" s="1"/>
  <c r="P23" i="1"/>
  <c r="O23" i="1"/>
  <c r="AW21" i="1"/>
  <c r="AV21" i="1"/>
  <c r="AP21" i="1"/>
  <c r="AS21" i="1" s="1"/>
  <c r="P21" i="1"/>
  <c r="O21" i="1"/>
  <c r="AW19" i="1"/>
  <c r="AV19" i="1"/>
  <c r="AP19" i="1"/>
  <c r="AS19" i="1" s="1"/>
  <c r="P19" i="1"/>
  <c r="O19" i="1"/>
  <c r="AW17" i="1"/>
  <c r="AV17" i="1"/>
  <c r="AP17" i="1" s="1"/>
  <c r="AS17" i="1" s="1"/>
  <c r="P17" i="1"/>
  <c r="O17" i="1"/>
  <c r="AW15" i="1"/>
  <c r="AV15" i="1"/>
  <c r="AP15" i="1" s="1"/>
  <c r="AS15" i="1" s="1"/>
  <c r="P15" i="1"/>
  <c r="O15" i="1"/>
  <c r="AW13" i="1"/>
  <c r="AV13" i="1"/>
  <c r="AP13" i="1"/>
  <c r="AS13" i="1" s="1"/>
  <c r="P13" i="1"/>
  <c r="O13" i="1"/>
  <c r="AW11" i="1"/>
  <c r="AV11" i="1"/>
  <c r="AP11" i="1"/>
  <c r="AS11" i="1" s="1"/>
  <c r="P11" i="1"/>
  <c r="O11" i="1"/>
  <c r="AP29" i="1" l="1"/>
  <c r="AS29" i="1" s="1"/>
  <c r="AP45" i="1"/>
  <c r="AS45" i="1" s="1"/>
  <c r="AP61" i="1"/>
  <c r="AS61" i="1" s="1"/>
  <c r="AP81" i="1"/>
  <c r="AS81" i="1" s="1"/>
  <c r="AP97" i="1"/>
  <c r="AS97" i="1" s="1"/>
  <c r="AP209" i="1"/>
  <c r="AS209" i="1" s="1"/>
  <c r="AP219" i="1"/>
  <c r="AS219" i="1" s="1"/>
  <c r="AP225" i="1"/>
  <c r="AS225" i="1" s="1"/>
  <c r="AP195" i="1"/>
  <c r="AS195" i="1" s="1"/>
  <c r="AP217" i="1"/>
  <c r="AS217" i="1" s="1"/>
</calcChain>
</file>

<file path=xl/sharedStrings.xml><?xml version="1.0" encoding="utf-8"?>
<sst xmlns="http://schemas.openxmlformats.org/spreadsheetml/2006/main" count="1567" uniqueCount="813">
  <si>
    <t>KONINKLIJKE BELGISCHE BILJARTBOND</t>
  </si>
  <si>
    <t>GEWEST BEIDE VLAANDEREN</t>
  </si>
  <si>
    <t>SPORTJAAR : 2018-2019</t>
  </si>
  <si>
    <t>TORNOOI : BC POCKET</t>
  </si>
  <si>
    <t>Speelwijze : driebanden MB / individueel</t>
  </si>
  <si>
    <t>A. SPEELDEN 2 WEDSTRIJDEN</t>
  </si>
  <si>
    <t>B SPEELDEN 2 WEDSTRIJDEN</t>
  </si>
  <si>
    <t>C SPEELDEN 3 WEDSTRIJDEN</t>
  </si>
  <si>
    <t>D SPEELDEN 4 WEDSTRIJDEN</t>
  </si>
  <si>
    <t>EINDUITSLAG</t>
  </si>
  <si>
    <t xml:space="preserve">1° </t>
  </si>
  <si>
    <t>DE BACKER Peter (QU)</t>
  </si>
  <si>
    <t>2°</t>
  </si>
  <si>
    <t>BRANTS Ronny (KKBC)</t>
  </si>
  <si>
    <t>3°</t>
  </si>
  <si>
    <t>DE MOOR Frederik (K.GHOK)</t>
  </si>
  <si>
    <t>4°</t>
  </si>
  <si>
    <t>DEBAES Peter (K.DOS)</t>
  </si>
  <si>
    <t>H SPEELDEN 8 WEDSTRIJDEN</t>
  </si>
  <si>
    <t>NS</t>
  </si>
  <si>
    <t>3BAND</t>
  </si>
  <si>
    <t>DUYM Ignace</t>
  </si>
  <si>
    <t>ACG</t>
  </si>
  <si>
    <t>BRACKE Peter</t>
  </si>
  <si>
    <t>SONCK ROBBY</t>
  </si>
  <si>
    <t>DUJARDIN Luc</t>
  </si>
  <si>
    <t>BAETE Jean-Pierre</t>
  </si>
  <si>
    <t>JACQUEMYN Tony</t>
  </si>
  <si>
    <t>KBCAW</t>
  </si>
  <si>
    <t>VAN HANEGEM Izaak</t>
  </si>
  <si>
    <t>BERNAERDT Roland</t>
  </si>
  <si>
    <t>Nuytten Renold</t>
  </si>
  <si>
    <t>VAN DEN BOSSCHE Daniël</t>
  </si>
  <si>
    <t>UN</t>
  </si>
  <si>
    <t>DE CRAECKER Werner</t>
  </si>
  <si>
    <t>DE CRAECKER Emma (jeugd)</t>
  </si>
  <si>
    <t>DE BIE Rudy</t>
  </si>
  <si>
    <t>VAN RIJSSELBERGHE Johan</t>
  </si>
  <si>
    <t>de MEULEMEESTER Cédric</t>
  </si>
  <si>
    <t>DEPOORTER MIEKE</t>
  </si>
  <si>
    <t>STEVENS PATRICK</t>
  </si>
  <si>
    <t>GERMONPRE Luc</t>
  </si>
  <si>
    <t>DE MUYNCK Jean-Pierre</t>
  </si>
  <si>
    <t>DEMOOR Danny</t>
  </si>
  <si>
    <t>MEULEMAN Rudy</t>
  </si>
  <si>
    <t xml:space="preserve"> </t>
  </si>
  <si>
    <t>ROSIER Peter</t>
  </si>
  <si>
    <t>BCSK</t>
  </si>
  <si>
    <t>DE BLOCK Omer</t>
  </si>
  <si>
    <t>DE WITTE Franky</t>
  </si>
  <si>
    <t>DE WITTE Jeffrey</t>
  </si>
  <si>
    <t>BOERJAN Pierre</t>
  </si>
  <si>
    <t>VAN LEUVENHAGE Dylan</t>
  </si>
  <si>
    <t>JANSSENS Dirk</t>
  </si>
  <si>
    <t>BACKMAN Werner</t>
  </si>
  <si>
    <t>VAN CRAENENBROECK Theo</t>
  </si>
  <si>
    <t>NOPPE Robert</t>
  </si>
  <si>
    <t>6784B</t>
  </si>
  <si>
    <t>VAN BIESEN Tom</t>
  </si>
  <si>
    <t>ROSIER Nick</t>
  </si>
  <si>
    <t>VERGULT François</t>
  </si>
  <si>
    <t>LEEMANS Willy</t>
  </si>
  <si>
    <t>KGV</t>
  </si>
  <si>
    <t>DE KORT Marc</t>
  </si>
  <si>
    <t>DAELMAN Walther</t>
  </si>
  <si>
    <t>TROONBEECKX Willy</t>
  </si>
  <si>
    <t>VAN DEN EEDEN Kurt</t>
  </si>
  <si>
    <t>K.SNBA</t>
  </si>
  <si>
    <t>DE WITTE Tamara</t>
  </si>
  <si>
    <t>GODDAERT Johan</t>
  </si>
  <si>
    <t>DE RUDDER David</t>
  </si>
  <si>
    <t>WOUTERS Marc</t>
  </si>
  <si>
    <t>DE BOEY Gijs</t>
  </si>
  <si>
    <t>DEWAELE Eddy</t>
  </si>
  <si>
    <t>CBC-DLS</t>
  </si>
  <si>
    <t>JOYE Rik</t>
  </si>
  <si>
    <t>CALLENS Filip</t>
  </si>
  <si>
    <t xml:space="preserve">BRUNEEL Norbert </t>
  </si>
  <si>
    <t>VAN DE VELDE Desire</t>
  </si>
  <si>
    <t>MONDELAERS Dries</t>
  </si>
  <si>
    <t>TANGHE Freddy</t>
  </si>
  <si>
    <t>BEAUJEAN Karel</t>
  </si>
  <si>
    <t>CM</t>
  </si>
  <si>
    <t>BERTEN Franky</t>
  </si>
  <si>
    <t>ROELANTS Karel</t>
  </si>
  <si>
    <t>VAN CRAEN Albert</t>
  </si>
  <si>
    <t>VANDENABEELE Marc</t>
  </si>
  <si>
    <t>DE LAET Cassy</t>
  </si>
  <si>
    <t>SCHOUTETENS Marc</t>
  </si>
  <si>
    <t>DE SCHILDER Leon</t>
  </si>
  <si>
    <t>CARPAY Henri</t>
  </si>
  <si>
    <t>SCHOUTETENS Pieter</t>
  </si>
  <si>
    <t>COUSSEMENT Wim</t>
  </si>
  <si>
    <t>DK</t>
  </si>
  <si>
    <t>DANNEELS Laurent</t>
  </si>
  <si>
    <t>DELANGHE Lievin</t>
  </si>
  <si>
    <t>RONDELEZ Noel</t>
  </si>
  <si>
    <t>CONSTANT Geert</t>
  </si>
  <si>
    <t>DEVRIENDT Bart</t>
  </si>
  <si>
    <t>CASTELEYN Rik</t>
  </si>
  <si>
    <t>DOS</t>
  </si>
  <si>
    <t>GELDHOF Frank</t>
  </si>
  <si>
    <t>CASTELEYN Henk</t>
  </si>
  <si>
    <t>DEBAES Peter</t>
  </si>
  <si>
    <t>DEDIER Georges</t>
  </si>
  <si>
    <t>DETOLLENAERE Jonny</t>
  </si>
  <si>
    <t>HOUTHAEVE Jean-Marie</t>
  </si>
  <si>
    <t>LEYN Philippe</t>
  </si>
  <si>
    <t>GHESQUIERE Jozef</t>
  </si>
  <si>
    <t>VANLAUWE Stephan</t>
  </si>
  <si>
    <t>MOSTREY Peter</t>
  </si>
  <si>
    <t>NUYTTENS Gino</t>
  </si>
  <si>
    <t>WILLE Etienne</t>
  </si>
  <si>
    <t>VANDENDRIESSCHE Philip</t>
  </si>
  <si>
    <t>KKBC</t>
  </si>
  <si>
    <t>VANACKER Steven</t>
  </si>
  <si>
    <t>RONDELEZ Kenneth</t>
  </si>
  <si>
    <t>VANTHOURNOUT Michel</t>
  </si>
  <si>
    <t>BRUWIER Erwin</t>
  </si>
  <si>
    <t>STEVENS Ilse</t>
  </si>
  <si>
    <t>DUYCK Peter</t>
  </si>
  <si>
    <t>MELNYTSCHENKO Cédric</t>
  </si>
  <si>
    <t>WARLOP Luc</t>
  </si>
  <si>
    <t>Wittevrongel Dirk</t>
  </si>
  <si>
    <t>GHEVART Jean</t>
  </si>
  <si>
    <t>BRUWIER Ludwin</t>
  </si>
  <si>
    <t>DEBLAUWE Dimitri</t>
  </si>
  <si>
    <t>VANNESTE Philip</t>
  </si>
  <si>
    <t>WALLART Jean-Charles</t>
  </si>
  <si>
    <t>DEPOORTER Reginald</t>
  </si>
  <si>
    <t>GS</t>
  </si>
  <si>
    <t>TREMERIE Walter</t>
  </si>
  <si>
    <t>DELLAERT Marc</t>
  </si>
  <si>
    <t>VERSTRAETEN Frank</t>
  </si>
  <si>
    <t>BROCHE Philippe</t>
  </si>
  <si>
    <t>CLAUS Pascal</t>
  </si>
  <si>
    <t>DELARUE Dirk</t>
  </si>
  <si>
    <t>VAN DAM Jens</t>
  </si>
  <si>
    <t>DE WEIRDT Jean-Marie</t>
  </si>
  <si>
    <t>BAETSLE Peter</t>
  </si>
  <si>
    <t>VAN HOLLE Jean-Pierre</t>
  </si>
  <si>
    <t>BRACKE Tom</t>
  </si>
  <si>
    <t>MOEYKENS Biacio</t>
  </si>
  <si>
    <t>DE DEYNE Firmin</t>
  </si>
  <si>
    <t>TOLLEBEKE Arthur</t>
  </si>
  <si>
    <t>CREVE Camiel</t>
  </si>
  <si>
    <t xml:space="preserve">VANDENBERGHE Pascal </t>
  </si>
  <si>
    <t>K&amp;V</t>
  </si>
  <si>
    <t>WIELFAERT Curt</t>
  </si>
  <si>
    <t>HERREMAN Luc</t>
  </si>
  <si>
    <t>VANDERLINDEN Aimé</t>
  </si>
  <si>
    <t>DE VOS Antoon</t>
  </si>
  <si>
    <t>CLAEYS Hubert</t>
  </si>
  <si>
    <t>D'HAEZE Adolf</t>
  </si>
  <si>
    <t>DOS SANTOS Jose</t>
  </si>
  <si>
    <t xml:space="preserve">VAN BREDA Mike </t>
  </si>
  <si>
    <t>GRIMON Johan</t>
  </si>
  <si>
    <t>POCK</t>
  </si>
  <si>
    <t>t SEYEN Roland</t>
  </si>
  <si>
    <t>K.BR</t>
  </si>
  <si>
    <t>DE CUYPER René</t>
  </si>
  <si>
    <t>DEVROE Eddy</t>
  </si>
  <si>
    <t>SEYS Norbert</t>
  </si>
  <si>
    <t>DE BAERE Karel</t>
  </si>
  <si>
    <t>DE GRAEVE David</t>
  </si>
  <si>
    <t>DE QUEKER Guido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</si>
  <si>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</si>
  <si>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</si>
  <si>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</si>
  <si>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</si>
  <si>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</si>
  <si>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</si>
  <si>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</si>
  <si>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</si>
  <si>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</si>
  <si>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</si>
  <si>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</si>
  <si>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QUITTELIER Stephane</t>
  </si>
  <si>
    <t>HACKE Jean-Marie</t>
  </si>
  <si>
    <t>BEIRENS Marc</t>
  </si>
  <si>
    <t>SEYS Herbert</t>
  </si>
  <si>
    <t>STUYVAERT Marijn</t>
  </si>
  <si>
    <t>DE CLERCK Jean</t>
  </si>
  <si>
    <t>SCHOE Henk</t>
  </si>
  <si>
    <t>DEPOORTER Daniël</t>
  </si>
  <si>
    <t>DE BUSSCHER Walter</t>
  </si>
  <si>
    <t>CHRISTIAENS Danny</t>
  </si>
  <si>
    <t>EISCHEN Frédéric</t>
  </si>
  <si>
    <t>COBBAERT  Thierry</t>
  </si>
  <si>
    <t>MUS Hendrik</t>
  </si>
  <si>
    <t>STEFFENS Alain</t>
  </si>
  <si>
    <t>THOMAS Peter</t>
  </si>
  <si>
    <t>BLAUWBLOMME Henk</t>
  </si>
  <si>
    <t>VASSEUR Patrick</t>
  </si>
  <si>
    <t>DALLINGA Louis</t>
  </si>
  <si>
    <t>DEKRAKER Jean-Paul</t>
  </si>
  <si>
    <t>TORRES Manuel</t>
  </si>
  <si>
    <t>CREYF Fernand</t>
  </si>
  <si>
    <t>DE BAERE Eddy</t>
  </si>
  <si>
    <t>DE CORTE Jan</t>
  </si>
  <si>
    <t>K.Kn</t>
  </si>
  <si>
    <t>DELAERE Marc</t>
  </si>
  <si>
    <t>DUMON Dirk</t>
  </si>
  <si>
    <t>FLAMEE Kurt</t>
  </si>
  <si>
    <t>HERPOEL Rony</t>
  </si>
  <si>
    <t>ROGIERS Marc</t>
  </si>
  <si>
    <t>DEPOORTER Chris</t>
  </si>
  <si>
    <t>DUCHEYNE Kenny</t>
  </si>
  <si>
    <t>34HNS</t>
  </si>
  <si>
    <t>DALINGA Meerten</t>
  </si>
  <si>
    <t>PIETERS Ronny</t>
  </si>
  <si>
    <t>POPPE Rudy</t>
  </si>
  <si>
    <t>PRIEUS Andy</t>
  </si>
  <si>
    <t>DE BAERE Cindy</t>
  </si>
  <si>
    <t>CAMPE Etienne</t>
  </si>
  <si>
    <t>NS 18</t>
  </si>
  <si>
    <t>VERSCHAEVE Edwin</t>
  </si>
  <si>
    <t>NEUBOURG Freddy</t>
  </si>
  <si>
    <t>DE MEYER Rudi</t>
  </si>
  <si>
    <t>K.EBC</t>
  </si>
  <si>
    <t>MENHEER Leslie</t>
  </si>
  <si>
    <t>DE BAETS Ronny</t>
  </si>
  <si>
    <t>STAELENS Freddy</t>
  </si>
  <si>
    <t>DE LOMBAERT Albert</t>
  </si>
  <si>
    <t>DE MIL Christiaan</t>
  </si>
  <si>
    <t>GEVAERT Michel</t>
  </si>
  <si>
    <t>GOETHALS Armand</t>
  </si>
  <si>
    <t>SIMOENS Wilfried</t>
  </si>
  <si>
    <t>STANDAERT Arthur</t>
  </si>
  <si>
    <t>STANDAERT Peter</t>
  </si>
  <si>
    <t>VAN DAMME Etienne</t>
  </si>
  <si>
    <t>VLERICK Raf</t>
  </si>
  <si>
    <t>STEVENS Martin</t>
  </si>
  <si>
    <t>HAERENS Raf</t>
  </si>
  <si>
    <t>De Letter Sandra</t>
  </si>
  <si>
    <t>VAN REETH Rudy</t>
  </si>
  <si>
    <t>VAN DE VOORDE Johan</t>
  </si>
  <si>
    <t>WELVAERT Yves</t>
  </si>
  <si>
    <t>BAUMGARTE Cees</t>
  </si>
  <si>
    <t>LAMPAERT Eddy</t>
  </si>
  <si>
    <t>BONTE William</t>
  </si>
  <si>
    <t>MISMAN Eddy</t>
  </si>
  <si>
    <t>K.Br</t>
  </si>
  <si>
    <t>Geirnaert Marc</t>
  </si>
  <si>
    <t>Van Acker Johan</t>
  </si>
  <si>
    <t>Van Acker Steven</t>
  </si>
  <si>
    <t>Himschoot Daniel</t>
  </si>
  <si>
    <t xml:space="preserve">Bruggeman Franky </t>
  </si>
  <si>
    <t>BAUWENS Etienne</t>
  </si>
  <si>
    <t>DE PAEPE Roland</t>
  </si>
  <si>
    <t>MELKEBEKE Julien</t>
  </si>
  <si>
    <t>Fourneau Alain</t>
  </si>
  <si>
    <t>VAN LANCKER Pierre</t>
  </si>
  <si>
    <t>CLAERHOUT Robin</t>
  </si>
  <si>
    <t>HONGENAERT Erwin</t>
  </si>
  <si>
    <t>DE JONGE Cor</t>
  </si>
  <si>
    <t>JANSSEN Willem</t>
  </si>
  <si>
    <t>BERGMANS Dion</t>
  </si>
  <si>
    <t>KAS</t>
  </si>
  <si>
    <t>BILLIET Jelle</t>
  </si>
  <si>
    <t>6417B</t>
  </si>
  <si>
    <t>BLOMME Jean-Thierry</t>
  </si>
  <si>
    <t>DE BRUYCKER Pierre</t>
  </si>
  <si>
    <t>VAN SCHUYLENBERGH Jean-Paul</t>
  </si>
  <si>
    <t>VAN DEN  EEDE  Marc</t>
  </si>
  <si>
    <t>K.EWH</t>
  </si>
  <si>
    <t>BRUGGEMAN Etienne</t>
  </si>
  <si>
    <t xml:space="preserve"> K.EWH</t>
  </si>
  <si>
    <t>BUZEYN Jean</t>
  </si>
  <si>
    <t>GEVAERT André</t>
  </si>
  <si>
    <t>COPPENS Christiaan</t>
  </si>
  <si>
    <t>HOLDERBEKE Alex</t>
  </si>
  <si>
    <t xml:space="preserve">GEVAERT André </t>
  </si>
  <si>
    <t>VERBEURE Danny</t>
  </si>
  <si>
    <t>BAUTE Steven</t>
  </si>
  <si>
    <t>TRENSON Gabriël</t>
  </si>
  <si>
    <t>FOURNEAU Alain</t>
  </si>
  <si>
    <t>DE LOBEL Marc</t>
  </si>
  <si>
    <t>DE BAETS Danny</t>
  </si>
  <si>
    <t>HNS</t>
  </si>
  <si>
    <t>HERREMAN Roger</t>
  </si>
  <si>
    <t>K.GHOK</t>
  </si>
  <si>
    <t>LEMAN Gwen</t>
  </si>
  <si>
    <t>GOETHALS Didier</t>
  </si>
  <si>
    <t>CAPPELLE Herwig</t>
  </si>
  <si>
    <t>DE MOOR Frederik</t>
  </si>
  <si>
    <t>DE MOOR Willy</t>
  </si>
  <si>
    <t>DETAVERNIER Hendrik</t>
  </si>
  <si>
    <t>JOYE Robert</t>
  </si>
  <si>
    <t>DECOCK Johan</t>
  </si>
  <si>
    <t>VAN DE VELDE August</t>
  </si>
  <si>
    <t>BAS Jacques</t>
  </si>
  <si>
    <t>POLLIE Luc</t>
  </si>
  <si>
    <t>VERBRUGGHE Johan</t>
  </si>
  <si>
    <t>VERBRUGGHE Philip</t>
  </si>
  <si>
    <t>BOSSAERT Dirk</t>
  </si>
  <si>
    <t>DENEUT Johan</t>
  </si>
  <si>
    <t>VEYS Renzo</t>
  </si>
  <si>
    <t>DECOCK Stephan</t>
  </si>
  <si>
    <t>DECEUNINCK Kurt</t>
  </si>
  <si>
    <t>DHAEYER Rémy</t>
  </si>
  <si>
    <t>SANTY Eric</t>
  </si>
  <si>
    <t>VERCAEMERE Jaak</t>
  </si>
  <si>
    <t>VERMEERSCH Dave</t>
  </si>
  <si>
    <t>LOUAGIE Bjorn</t>
  </si>
  <si>
    <t>VROMANT Marc</t>
  </si>
  <si>
    <t>NICHELSON Pascal</t>
  </si>
  <si>
    <t>DEWILDE Johan</t>
  </si>
  <si>
    <t>DEVOS Claude</t>
  </si>
  <si>
    <t>ROELAND Juliaan</t>
  </si>
  <si>
    <t>PATTYN Guy</t>
  </si>
  <si>
    <t>VIENNE Isabelle</t>
  </si>
  <si>
    <t>GRAYE André</t>
  </si>
  <si>
    <t>SCHOKELE Ronny</t>
  </si>
  <si>
    <t>VANHAESEBROEK Didier</t>
  </si>
  <si>
    <t>LATRUWE Nicolas</t>
  </si>
  <si>
    <t>HOUSSIN Mario</t>
  </si>
  <si>
    <t>DEVOLDER Freddy</t>
  </si>
  <si>
    <t>VERCAEMERE Philippe</t>
  </si>
  <si>
    <t>CARDOEN Kurt</t>
  </si>
  <si>
    <t>5°</t>
  </si>
  <si>
    <t>VERCAEMERE Bjorn</t>
  </si>
  <si>
    <t>DE SMET Wim</t>
  </si>
  <si>
    <t>HIMPE Jean</t>
  </si>
  <si>
    <t xml:space="preserve">Himpe Jeremy  </t>
  </si>
  <si>
    <t>DUMON Eddy</t>
  </si>
  <si>
    <t>VANDENBERGHE Rudy</t>
  </si>
  <si>
    <t>VANKEIRSBILCK Alex</t>
  </si>
  <si>
    <t>DE VREEZE Patrick</t>
  </si>
  <si>
    <t>K.KN</t>
  </si>
  <si>
    <t>FRANKEN Luc</t>
  </si>
  <si>
    <t>LANDUYT Sacha</t>
  </si>
  <si>
    <t>METTEPENNINGEN Julien</t>
  </si>
  <si>
    <t>VAN KREIJ Jo</t>
  </si>
  <si>
    <t>VANHAEREN Leon</t>
  </si>
  <si>
    <t xml:space="preserve">GHAZAL Ahmad </t>
  </si>
  <si>
    <t>Caudron Danny</t>
  </si>
  <si>
    <t>K. ME</t>
  </si>
  <si>
    <t>LIPPENS Tony</t>
  </si>
  <si>
    <t>K.ME</t>
  </si>
  <si>
    <t>CAUDRON Bjorn</t>
  </si>
  <si>
    <t>VANPETEGHEM Alex</t>
  </si>
  <si>
    <t>VERBEKEN Albert</t>
  </si>
  <si>
    <t>VERSNOYEN François</t>
  </si>
  <si>
    <t>MESURE Freddy</t>
  </si>
  <si>
    <t>BRUGGEMAN Roger</t>
  </si>
  <si>
    <t>OOSTERLINCK Luc</t>
  </si>
  <si>
    <t>VAN DELSEN Edgard</t>
  </si>
  <si>
    <t>BRACKE André</t>
  </si>
  <si>
    <t>RAES Freddy</t>
  </si>
  <si>
    <t>DE  VOS  GUIDO</t>
  </si>
  <si>
    <t>BORGILIOEN  MARCEL</t>
  </si>
  <si>
    <t>JANSSENS Roger</t>
  </si>
  <si>
    <t>CORNELISSEN Pierre</t>
  </si>
  <si>
    <t>DE RUYTE Yvan</t>
  </si>
  <si>
    <t>DE WITTE William</t>
  </si>
  <si>
    <t>LAUREYS Wilfried</t>
  </si>
  <si>
    <t>DE RUYTE Tom</t>
  </si>
  <si>
    <t>THUY Marc</t>
  </si>
  <si>
    <t>VAN DEN BERGHE Roland</t>
  </si>
  <si>
    <t>MAES Lucien</t>
  </si>
  <si>
    <t>VAN LEEUWEN A.E.M</t>
  </si>
  <si>
    <t>SUY Luc</t>
  </si>
  <si>
    <t>NEYTS Pierre</t>
  </si>
  <si>
    <t>DE SAEGER Dany</t>
  </si>
  <si>
    <t>QU</t>
  </si>
  <si>
    <t>VAN DEN BERGHE André</t>
  </si>
  <si>
    <t>HEERWEGH Robert</t>
  </si>
  <si>
    <t>VAVOURAIKIS  Emmanouil</t>
  </si>
  <si>
    <t>BOLLAERT GUIDO</t>
  </si>
  <si>
    <t>HEERWEGH ERIK</t>
  </si>
  <si>
    <t>CHRISTIAENS Johan</t>
  </si>
  <si>
    <t>D'HONDT Roland</t>
  </si>
  <si>
    <t>DE CONINCK Achille</t>
  </si>
  <si>
    <t>MAES Bart</t>
  </si>
  <si>
    <t>PEERSMAN Luc</t>
  </si>
  <si>
    <t>RAES Wim</t>
  </si>
  <si>
    <t>SLEEBUS Eddy</t>
  </si>
  <si>
    <t>VERHOFSTADT Eddy</t>
  </si>
  <si>
    <t>ROLUS Bob</t>
  </si>
  <si>
    <t>ILIANO Franz</t>
  </si>
  <si>
    <t>MAES Rudy</t>
  </si>
  <si>
    <t>NS9</t>
  </si>
  <si>
    <t>VAN MEIR Frank</t>
  </si>
  <si>
    <t>NS10</t>
  </si>
  <si>
    <t>D'HAENS Peter</t>
  </si>
  <si>
    <t>NS11</t>
  </si>
  <si>
    <t>BORREMANS Raf</t>
  </si>
  <si>
    <t>NS12</t>
  </si>
  <si>
    <t>GOOSSENS Dave</t>
  </si>
  <si>
    <t>NS13</t>
  </si>
  <si>
    <t>VAN STEENACKER Thierry</t>
  </si>
  <si>
    <t>DE BREMAEKER Eric</t>
  </si>
  <si>
    <t>K.STER</t>
  </si>
  <si>
    <t>DE WIN Guy</t>
  </si>
  <si>
    <t>VAN LAETHEM Rudy</t>
  </si>
  <si>
    <t>BOSTOEN Kris</t>
  </si>
  <si>
    <t>LOOS Leo</t>
  </si>
  <si>
    <t>DE TANT Freddy</t>
  </si>
  <si>
    <t>PARDAENS Willy</t>
  </si>
  <si>
    <t>DE WEVER Koen</t>
  </si>
  <si>
    <t>WAUTERS Johnny</t>
  </si>
  <si>
    <t>CEULEMANS Benny</t>
  </si>
  <si>
    <t>GOORDEN Willy</t>
  </si>
  <si>
    <t>COPPENS Sandro</t>
  </si>
  <si>
    <t>COLLART Olivier</t>
  </si>
  <si>
    <t>MARCHARIS Françis</t>
  </si>
  <si>
    <t>DUJARDIN Geoffrey</t>
  </si>
  <si>
    <t xml:space="preserve">VAN RIET Kris </t>
  </si>
  <si>
    <t>VERCAMMEN Alwin</t>
  </si>
  <si>
    <t>VAN LANGENHOVE Alain</t>
  </si>
  <si>
    <t>DE CONINCK Marc</t>
  </si>
  <si>
    <t>VAN MUYLEM Norbert</t>
  </si>
  <si>
    <t>DE FREYN Jasper</t>
  </si>
  <si>
    <t>DE BECK Clery</t>
  </si>
  <si>
    <t>SIROYT Davy</t>
  </si>
  <si>
    <t>DE COSTER Luc</t>
  </si>
  <si>
    <t>CAPPELLE Eddy</t>
  </si>
  <si>
    <t>K.ZE</t>
  </si>
  <si>
    <t>DECLERCK Gilbert</t>
  </si>
  <si>
    <t>FORREST Emiel</t>
  </si>
  <si>
    <t>BUYSSE Edgard</t>
  </si>
  <si>
    <t>DE PRINCE Luc</t>
  </si>
  <si>
    <t>VANDENBROELE Kurt</t>
  </si>
  <si>
    <t>VANDEWIELE Eric</t>
  </si>
  <si>
    <t>ROELS Roger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</si>
  <si>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</si>
  <si>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</si>
  <si>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</si>
  <si>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</si>
  <si>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</si>
  <si>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</si>
  <si>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SANMODESTO José</t>
  </si>
  <si>
    <t>VERSPEELT Filip</t>
  </si>
  <si>
    <t>VAN KERCKHOVE Willem</t>
  </si>
  <si>
    <t xml:space="preserve">  </t>
  </si>
  <si>
    <t>DEMIRCIOGLU Fuat</t>
  </si>
  <si>
    <t>KAHRAMAN Murat</t>
  </si>
  <si>
    <t>LUTTENS Arnold</t>
  </si>
  <si>
    <t>FEYS Gunther</t>
  </si>
  <si>
    <t>DE MEY Ad</t>
  </si>
  <si>
    <t>SANMODESTO Nicolas</t>
  </si>
  <si>
    <t>DE BRUIN Richard</t>
  </si>
  <si>
    <t>DEVLIEGER David</t>
  </si>
  <si>
    <t>VAN HEIRSEELE Roger</t>
  </si>
  <si>
    <t>BAELE Edmond</t>
  </si>
  <si>
    <t>CLAERHOUT Bernard</t>
  </si>
  <si>
    <t>COSYNS Marc</t>
  </si>
  <si>
    <t>DE FAUW Guy</t>
  </si>
  <si>
    <t>DE MOL Daniel</t>
  </si>
  <si>
    <t>GORLEER Omer</t>
  </si>
  <si>
    <t>VAN DE CASTEELE Henri</t>
  </si>
  <si>
    <t>VAN FLETEREN Piet</t>
  </si>
  <si>
    <t>VANAELST Paul</t>
  </si>
  <si>
    <t>LEEMAN Rudy</t>
  </si>
  <si>
    <t>VANDAELE Pierre</t>
  </si>
  <si>
    <t>VAN ACKER Johan</t>
  </si>
  <si>
    <t>DE COOMAN Marcel</t>
  </si>
  <si>
    <t>DE RUDDER  Willy</t>
  </si>
  <si>
    <t>WILLEMS  Raymond</t>
  </si>
  <si>
    <t>DE WISPELAERE  Walter</t>
  </si>
  <si>
    <t>STRYPENS Lucien</t>
  </si>
  <si>
    <t>VAN ACKER Jan</t>
  </si>
  <si>
    <t>BELAEY DANNY</t>
  </si>
  <si>
    <t>LAEREMANS Kenny</t>
  </si>
  <si>
    <t>HAEGENS Willy</t>
  </si>
  <si>
    <t>MAES Georges</t>
  </si>
  <si>
    <t>VAN VOSSEL Danny</t>
  </si>
  <si>
    <t>VAN MELE Franky</t>
  </si>
  <si>
    <t>VAN VOSSELEN Christoph</t>
  </si>
  <si>
    <t>SEGERS Didier</t>
  </si>
  <si>
    <t>VAN MEIRVENNE Nestor</t>
  </si>
  <si>
    <t>WAEM Kris</t>
  </si>
  <si>
    <t>DE WREEDE Marc</t>
  </si>
  <si>
    <t>WUYTACK Gunther</t>
  </si>
  <si>
    <t xml:space="preserve">CORNET Walther </t>
  </si>
  <si>
    <t>VETS Sven</t>
  </si>
  <si>
    <t>PAUWELS Paul</t>
  </si>
  <si>
    <t>DE MAEYER Joris</t>
  </si>
  <si>
    <t>LANDRIEU Jan</t>
  </si>
  <si>
    <t>KK</t>
  </si>
  <si>
    <t>CLAUS Gino</t>
  </si>
  <si>
    <t>CALLAERT Alain</t>
  </si>
  <si>
    <t>VANONACKER Patrick</t>
  </si>
  <si>
    <t>VANCOILLIE Francky</t>
  </si>
  <si>
    <t>VANGANSBEKE Luc</t>
  </si>
  <si>
    <t>VERCOUILLIE Alexander</t>
  </si>
  <si>
    <t>VERGHEYNST Albert</t>
  </si>
  <si>
    <t>VERCOUILLIE José</t>
  </si>
  <si>
    <t>DESCHEPPER Carl</t>
  </si>
  <si>
    <t>DENOULET Johan</t>
  </si>
  <si>
    <t>VANDAELE Eric</t>
  </si>
  <si>
    <t>MILLET Michel</t>
  </si>
  <si>
    <t>VANGANSBEKE Gerard</t>
  </si>
  <si>
    <t>LOOSVELDT Frank</t>
  </si>
  <si>
    <t>BEKAERT Bernhard</t>
  </si>
  <si>
    <t>RAVESTYN Martin</t>
  </si>
  <si>
    <t>DE RYNCK Ivan</t>
  </si>
  <si>
    <t>BEGHIN Frédéric</t>
  </si>
  <si>
    <t>MONSOREZ Michel</t>
  </si>
  <si>
    <t>LAGAGE Roger</t>
  </si>
  <si>
    <t>CORNELISSEN Jacky</t>
  </si>
  <si>
    <t>DEMOS Georges</t>
  </si>
  <si>
    <t>DENNEULIN Frédéric</t>
  </si>
  <si>
    <t>VANNUXEM Jérôme</t>
  </si>
  <si>
    <t>ROELANTS Frédéric</t>
  </si>
  <si>
    <t>BITALIS Richard</t>
  </si>
  <si>
    <t>COECK Bjorn</t>
  </si>
  <si>
    <t>STOPIN Gilles</t>
  </si>
  <si>
    <t>BRANTS Ronny</t>
  </si>
  <si>
    <t>DESPREZ Jean-Pierre</t>
  </si>
  <si>
    <t>CARDON Eddy</t>
  </si>
  <si>
    <t>BUYLE Stany</t>
  </si>
  <si>
    <t>DESMET Alain</t>
  </si>
  <si>
    <t>DORARD Steve</t>
  </si>
  <si>
    <t>GODEFROIDT Frédéric</t>
  </si>
  <si>
    <t>BRUYERE Michel</t>
  </si>
  <si>
    <t>CHRISTIANI Dave</t>
  </si>
  <si>
    <t>VANHULLE CHRIS</t>
  </si>
  <si>
    <t>FLORENT JULIEN</t>
  </si>
  <si>
    <t>1°</t>
  </si>
  <si>
    <t>DE BECKER JEAN-JACQUES</t>
  </si>
  <si>
    <t>VAN DEN BUVERIE Eric</t>
  </si>
  <si>
    <t>DE WEIRDT Jean-Pierre</t>
  </si>
  <si>
    <t>LAGAT Michel</t>
  </si>
  <si>
    <t>CARDON Steve</t>
  </si>
  <si>
    <t>MERTENS Eddy</t>
  </si>
  <si>
    <t>KOH</t>
  </si>
  <si>
    <t>GILLADE Luc</t>
  </si>
  <si>
    <t>DE HERTOG Ives</t>
  </si>
  <si>
    <t>CAPIAU Lucien</t>
  </si>
  <si>
    <t>DE BOU Pol</t>
  </si>
  <si>
    <t>MANGELINCKX Nico</t>
  </si>
  <si>
    <t>VAN KERCKHOVE Andre</t>
  </si>
  <si>
    <t>MATTHYS Karolien</t>
  </si>
  <si>
    <t>VAN DER LINDEN Eric</t>
  </si>
  <si>
    <t>VANDENHENDE John</t>
  </si>
  <si>
    <t>GERSOULLE Marc</t>
  </si>
  <si>
    <t>DE HERTOG Gert-Jan</t>
  </si>
  <si>
    <t xml:space="preserve">DE RUYVER Stefaan </t>
  </si>
  <si>
    <t>TEMMERMAN Walter</t>
  </si>
  <si>
    <t>BRENDERS Thierry</t>
  </si>
  <si>
    <t>DE MECHELEER Michel</t>
  </si>
  <si>
    <t>VAN MALDER Dirk</t>
  </si>
  <si>
    <t>VANDERHAUWAERT Christian</t>
  </si>
  <si>
    <t xml:space="preserve">LIBRECHT Geert </t>
  </si>
  <si>
    <t>MATHIEU Ivan</t>
  </si>
  <si>
    <t>MERTENS Marc</t>
  </si>
  <si>
    <t>VAN DIJCK Philip</t>
  </si>
  <si>
    <t>JANSSENS Marcel</t>
  </si>
  <si>
    <t>KOTM</t>
  </si>
  <si>
    <t>DE GRAAF Jackie</t>
  </si>
  <si>
    <t>HOFMAN Hugo</t>
  </si>
  <si>
    <t>SIMONS Rudi</t>
  </si>
  <si>
    <t>VAN ACKER Luc</t>
  </si>
  <si>
    <t>DROSSAERT Maurice</t>
  </si>
  <si>
    <t>Rogier Philppe</t>
  </si>
  <si>
    <t>VANHESTE Jean-Pierre</t>
  </si>
  <si>
    <t xml:space="preserve"> OBA</t>
  </si>
  <si>
    <t>BAUWENS Freddy</t>
  </si>
  <si>
    <t>OBA</t>
  </si>
  <si>
    <t>D'HONT Steven</t>
  </si>
  <si>
    <t>LINTHOUT Freddy</t>
  </si>
  <si>
    <t>VERLAECKE  Rudy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</si>
  <si>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</si>
  <si>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</si>
  <si>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</si>
  <si>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</si>
  <si>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</si>
  <si>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</si>
  <si>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</si>
  <si>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</si>
  <si>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</si>
  <si>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STEMGEE Hugo</t>
  </si>
  <si>
    <t>TRATSAERT Daniel</t>
  </si>
  <si>
    <t>VAN WESEMAEL Walter</t>
  </si>
  <si>
    <t>VANDENBROUCKE Joel</t>
  </si>
  <si>
    <t>DEVLIEGER Raoul</t>
  </si>
  <si>
    <t>PUYSTIENS Stephan</t>
  </si>
  <si>
    <t>PLOVIE Herbert</t>
  </si>
  <si>
    <t>ROBYN Willy</t>
  </si>
  <si>
    <t>VERSCHUERE Guy</t>
  </si>
  <si>
    <t>DOUCHAMPS Olivier</t>
  </si>
  <si>
    <t>MAES Jozef</t>
  </si>
  <si>
    <t>GREMAIN Gino</t>
  </si>
  <si>
    <t>4162B</t>
  </si>
  <si>
    <t>ZONNEKEIN Henri</t>
  </si>
  <si>
    <t>BAERT Rony</t>
  </si>
  <si>
    <t>BORREMANS  Edouard</t>
  </si>
  <si>
    <t>EUSSEN Gerardus</t>
  </si>
  <si>
    <t>GOEMAERE Yves</t>
  </si>
  <si>
    <t>GARRE Roger</t>
  </si>
  <si>
    <t>VANROOSE Matteo</t>
  </si>
  <si>
    <t>SPILLIERS Marc</t>
  </si>
  <si>
    <t>VAN DE VELDE Jozef</t>
  </si>
  <si>
    <t>VAN BOGAERT  Marc</t>
  </si>
  <si>
    <t>BRACKX Daniël</t>
  </si>
  <si>
    <t>DEVYNCK Benoit</t>
  </si>
  <si>
    <t>DEWEIRDT Jean-Pierre</t>
  </si>
  <si>
    <t>ROELS Jan</t>
  </si>
  <si>
    <t>SPOORMANS Roger</t>
  </si>
  <si>
    <t>VAN DEN BERGEN Joêl</t>
  </si>
  <si>
    <t>CEULEMANS Lodewijck</t>
  </si>
  <si>
    <t>VAN BENEDEN Alain</t>
  </si>
  <si>
    <t>GEERLANDT José</t>
  </si>
  <si>
    <t xml:space="preserve">BORNY Franky </t>
  </si>
  <si>
    <t>DE TRENOYE Christian</t>
  </si>
  <si>
    <t>SOMERS Jan</t>
  </si>
  <si>
    <t>TOURLEMAIN Roger</t>
  </si>
  <si>
    <t>4301B</t>
  </si>
  <si>
    <t>VAN GOETHEM Glenn</t>
  </si>
  <si>
    <t>HAEGHEBAERT Eric</t>
  </si>
  <si>
    <t>OS</t>
  </si>
  <si>
    <t>WERBROUCK Luc</t>
  </si>
  <si>
    <t>VERMEULEN Johan</t>
  </si>
  <si>
    <t>SOENENS Joël</t>
  </si>
  <si>
    <t>LAMMENS Wilfried</t>
  </si>
  <si>
    <t>VANDEKEERE Bert</t>
  </si>
  <si>
    <t>VAN PRAET Bart</t>
  </si>
  <si>
    <t>MAES Hendrik</t>
  </si>
  <si>
    <t>CALLIAUW Ludo</t>
  </si>
  <si>
    <t>7465B</t>
  </si>
  <si>
    <t>VAN ROOSE Nico</t>
  </si>
  <si>
    <t>DENYS Jerry</t>
  </si>
  <si>
    <t>VANHONACKER Dominique</t>
  </si>
  <si>
    <t>POCKET</t>
  </si>
  <si>
    <t>WILMS Steve</t>
  </si>
  <si>
    <t>PETRUS Kim</t>
  </si>
  <si>
    <t>VERVLIET Erik</t>
  </si>
  <si>
    <t>BPT</t>
  </si>
  <si>
    <t>exc</t>
  </si>
  <si>
    <t>BUYLE Hubert</t>
  </si>
  <si>
    <t>VLERICK Dirk</t>
  </si>
  <si>
    <t>RAEMDONCK Tommy</t>
  </si>
  <si>
    <t>VLERICK Mathieu</t>
  </si>
  <si>
    <t>TEMPELS André</t>
  </si>
  <si>
    <t>BOONE Koen</t>
  </si>
  <si>
    <t>VAN KERCKHOVE Freddy</t>
  </si>
  <si>
    <t>BOCKLANDT Martin</t>
  </si>
  <si>
    <t>COENEN Philip</t>
  </si>
  <si>
    <t>DE BACKER Peter</t>
  </si>
  <si>
    <t>DE PAEPE Dirk</t>
  </si>
  <si>
    <t>HEYMAN David</t>
  </si>
  <si>
    <t>BOONE Leo</t>
  </si>
  <si>
    <t>DE BELEYR Gilbert</t>
  </si>
  <si>
    <t>JORISSEN Jeffrey</t>
  </si>
  <si>
    <t>VAN HAUTE Guido</t>
  </si>
  <si>
    <t>VAN GOETHEM Wim</t>
  </si>
  <si>
    <t>MERCKX Eddy</t>
  </si>
  <si>
    <t>DE FLO Herman</t>
  </si>
  <si>
    <t>VAN MOL William</t>
  </si>
  <si>
    <t>BAETENS Marc</t>
  </si>
  <si>
    <t>VANDENBERGHE  Glen</t>
  </si>
  <si>
    <t>SAEY ETIENNE</t>
  </si>
  <si>
    <t>VAN HOYLANDT ROGER</t>
  </si>
  <si>
    <t>VAN BRUYSSEL RONY</t>
  </si>
  <si>
    <t>KASIER Sven</t>
  </si>
  <si>
    <t>CARDON Eric</t>
  </si>
  <si>
    <t>DE BOECK René</t>
  </si>
  <si>
    <t>DUPONT Franky</t>
  </si>
  <si>
    <t>DE SCHEPPER PATRICK</t>
  </si>
  <si>
    <t>VAN GOETHEM Eric</t>
  </si>
  <si>
    <t xml:space="preserve">DE BOCK Dirk </t>
  </si>
  <si>
    <t>VAN DER SPIEGEL Marc</t>
  </si>
  <si>
    <t>VAN NIEUWENHOVE Mario</t>
  </si>
  <si>
    <t>??</t>
  </si>
  <si>
    <t>ELSKENS Pierre</t>
  </si>
  <si>
    <t>BEGHIN Bernard</t>
  </si>
  <si>
    <t>RT</t>
  </si>
  <si>
    <t>DESBONNEZ Philippe</t>
  </si>
  <si>
    <t>EQUIPART Pierre</t>
  </si>
  <si>
    <t>LAMPE Guy</t>
  </si>
  <si>
    <t>BEGHIN Julien</t>
  </si>
  <si>
    <t>BERRIER Jean-Pierre</t>
  </si>
  <si>
    <t>FLORIN Marc</t>
  </si>
  <si>
    <t>DELPANQUE Fabien</t>
  </si>
  <si>
    <t>GUENEZ Christophe</t>
  </si>
  <si>
    <t>VERCAMPST Rémy</t>
  </si>
  <si>
    <t>VANDEMAELE  Paul-André</t>
  </si>
  <si>
    <t>FAREZ Luc</t>
  </si>
  <si>
    <t>DE SOUSA Joaquim</t>
  </si>
  <si>
    <t>LAMOTE Francis</t>
  </si>
  <si>
    <t>COUCKE Gabriel</t>
  </si>
  <si>
    <t xml:space="preserve">DESTAILLEUR Patrick </t>
  </si>
  <si>
    <t>DUEZ Bernard</t>
  </si>
  <si>
    <t>MATTENS Roger</t>
  </si>
  <si>
    <t>SMA</t>
  </si>
  <si>
    <t>STILTEN Rik</t>
  </si>
  <si>
    <t>VAN DEN BOSSCHE Christian</t>
  </si>
  <si>
    <t>RIEMKENS Wilfried</t>
  </si>
  <si>
    <t>VERHOEYEN Eddy</t>
  </si>
  <si>
    <t xml:space="preserve">VINCK Eddy </t>
  </si>
  <si>
    <t>TEMMERMAN Dirk</t>
  </si>
  <si>
    <t>VAN DEN BROECK Harry</t>
  </si>
  <si>
    <t>VAN DE VONDEL Dirk</t>
  </si>
  <si>
    <t>VERHULST Jean-Paul</t>
  </si>
  <si>
    <t>CALLEBAUT Pascal</t>
  </si>
  <si>
    <t>VAN DEN BOSSCHE Cesar</t>
  </si>
  <si>
    <t>VAN DEN BERGHE Damiaan</t>
  </si>
  <si>
    <t>VAN DE CAN Thierry</t>
  </si>
  <si>
    <t>MESKENS Eduard</t>
  </si>
  <si>
    <t>VANDE CAN Florian</t>
  </si>
  <si>
    <t>LEDEGEN  Johan</t>
  </si>
  <si>
    <t xml:space="preserve">SOETINCK Patrick </t>
  </si>
  <si>
    <t>BOELAERT Eddie</t>
  </si>
  <si>
    <t>DIERKENS Antoine</t>
  </si>
  <si>
    <t>LAMBOTTE Rik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</si>
  <si>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</si>
  <si>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</si>
  <si>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</si>
  <si>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</si>
  <si>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</si>
  <si>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</si>
  <si>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</si>
  <si>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</si>
  <si>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</si>
  <si>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FRANCK Franky</t>
  </si>
  <si>
    <t>WIELEMANS Gustaaf</t>
  </si>
  <si>
    <t>BAUWENS Filip</t>
  </si>
  <si>
    <t>WULFRANCK Luc</t>
  </si>
  <si>
    <t>VERWEE Julien</t>
  </si>
  <si>
    <t>TEMMERMAN Eduard</t>
  </si>
  <si>
    <t>SOMNEL Noël</t>
  </si>
  <si>
    <t>GEIRNAERT Emile</t>
  </si>
  <si>
    <t>MARTENS Johan</t>
  </si>
  <si>
    <t>VAN HOOYDONK Guy</t>
  </si>
  <si>
    <t>LEMAN Willy</t>
  </si>
  <si>
    <t>PLATTEAU Tiani</t>
  </si>
  <si>
    <t>VAN HIJFTE Frans</t>
  </si>
  <si>
    <t>NACHTERGAELE Geert</t>
  </si>
  <si>
    <t>LEURIDON Jean-Pierre</t>
  </si>
  <si>
    <t>DUPONT Jean-Claude</t>
  </si>
  <si>
    <t>STEELS Dieter</t>
  </si>
  <si>
    <t>CNOCKAERT Arnold</t>
  </si>
  <si>
    <t>DE MEYER Erik</t>
  </si>
  <si>
    <t>DUYTSCHAEVER Peter</t>
  </si>
  <si>
    <t>DE BACKER Luc</t>
  </si>
  <si>
    <t>EVERAERT Santino</t>
  </si>
  <si>
    <t>BERTOLOTTI  BEATRICE</t>
  </si>
  <si>
    <t>WM</t>
  </si>
  <si>
    <t>BROEDERS ADRIANUS</t>
  </si>
  <si>
    <t>CLAESSENS WALTER</t>
  </si>
  <si>
    <t>CORNIL PASCAL</t>
  </si>
  <si>
    <t>DE CLEEN JOERI</t>
  </si>
  <si>
    <t>DE CLEEN SYLVAIN</t>
  </si>
  <si>
    <t>DE WOLF ALFONS</t>
  </si>
  <si>
    <t>DECONINCK FRANKY</t>
  </si>
  <si>
    <t>DELVAUX BENONI</t>
  </si>
  <si>
    <t>FORTON FRANCIS</t>
  </si>
  <si>
    <t>HOFMAN Glen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</si>
  <si>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</si>
  <si>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</si>
  <si>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</si>
  <si>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</si>
  <si>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</si>
  <si>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</si>
  <si>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</si>
  <si>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VERPLANCKE Jean-Paul</t>
  </si>
  <si>
    <t>WAUTERS TOM</t>
  </si>
  <si>
    <t>WEEREMANS DIRK</t>
  </si>
  <si>
    <t>HEYNDRICKX Vik</t>
  </si>
  <si>
    <t>VERBERT Eddy</t>
  </si>
  <si>
    <t>SOUMAGNE Pierre</t>
  </si>
  <si>
    <t>ere</t>
  </si>
  <si>
    <t>DEWIT Anthony</t>
  </si>
  <si>
    <t>ALLEMAN Marc</t>
  </si>
  <si>
    <t>SLAGMOLEN FREDERIK</t>
  </si>
  <si>
    <t>COLAERT René</t>
  </si>
  <si>
    <t>DE MOL Eddy</t>
  </si>
  <si>
    <t>NS4</t>
  </si>
  <si>
    <t>DEWIT Freddy</t>
  </si>
  <si>
    <t>WENSELAERS Frieda</t>
  </si>
  <si>
    <t>VAN OVERSCHELDE Bonny</t>
  </si>
  <si>
    <t>D'HONDT Hervé</t>
  </si>
  <si>
    <t>WOH</t>
  </si>
  <si>
    <t>WERBROUCK Donald</t>
  </si>
  <si>
    <t>GRYSON Dirk</t>
  </si>
  <si>
    <t>DEMAN Leon</t>
  </si>
  <si>
    <t>EVERAERDT Corneel</t>
  </si>
  <si>
    <t>VANACKER Jozef</t>
  </si>
  <si>
    <t>DESWARTE Willy</t>
  </si>
  <si>
    <t>BEIRNAERT Arthur</t>
  </si>
  <si>
    <t>DEBUSSCHERE Dries</t>
  </si>
  <si>
    <t>VANBIERVLIET Geert</t>
  </si>
  <si>
    <t>DESWARTE Franky</t>
  </si>
  <si>
    <t>VAN ACKER Frank</t>
  </si>
  <si>
    <t>BOEDTS Freddy</t>
  </si>
  <si>
    <t>RONDELE Freddy</t>
  </si>
  <si>
    <t>ACX Dirk</t>
  </si>
  <si>
    <t>ALGOET Marc</t>
  </si>
  <si>
    <t>VAN DE VOORDE Luc</t>
  </si>
  <si>
    <t>SCIACCA Emilio</t>
  </si>
  <si>
    <t>SERGEANT Etienne</t>
  </si>
  <si>
    <t>HUT Joop</t>
  </si>
  <si>
    <t>van Manen Bert</t>
  </si>
  <si>
    <t>WILLEMS Peter</t>
  </si>
  <si>
    <t>Hanskens Stephaan</t>
  </si>
  <si>
    <t>Coppens Jimmy</t>
  </si>
  <si>
    <t>VAN QUAETHEM Romain</t>
  </si>
  <si>
    <t>VAN HANEGEM Nico</t>
  </si>
  <si>
    <t>DE PREST Alex</t>
  </si>
  <si>
    <t>DE GOQUE Guy</t>
  </si>
  <si>
    <t>WIEME Koenraad</t>
  </si>
  <si>
    <t>KESTELOOT Patrick</t>
  </si>
  <si>
    <t>DE CASTER Marc</t>
  </si>
  <si>
    <t>MOEYKENS Michel</t>
  </si>
  <si>
    <t>BUYENS Pascal</t>
  </si>
  <si>
    <t>DELTENRE Pascal</t>
  </si>
  <si>
    <t>VANLANCKER Marc</t>
  </si>
  <si>
    <t>REYCHLER Hedwig</t>
  </si>
  <si>
    <t>DE LANGHE François</t>
  </si>
  <si>
    <t>DE BRAEKELEIR Gilbert</t>
  </si>
  <si>
    <t>VERMEULEN Louis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</si>
</sst>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b/>
      <sz val="10"/>
      <color theme="3" tint="-0.249977111117893"/>
      <name val="Arial"/>
      <family val="2"/>
    </font>
    <font>
      <sz val="10"/>
      <name val="Arial"/>
    </font>
    <font>
      <sz val="8"/>
      <color indexed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b/>
      <sz val="8"/>
      <color rgb="FF00B050"/>
      <name val="Arial"/>
      <family val="2"/>
    </font>
    <font>
      <sz val="8"/>
      <name val="Calibri"/>
      <family val="2"/>
    </font>
    <font>
      <sz val="10"/>
      <color indexed="10"/>
      <name val="Arial"/>
      <family val="2"/>
    </font>
    <font>
      <sz val="8"/>
      <color rgb="FF00B050"/>
      <name val="Arial"/>
      <family val="2"/>
    </font>
    <font>
      <b/>
      <sz val="8"/>
      <color rgb="FFFF0000"/>
      <name val="Arial"/>
      <family val="2"/>
    </font>
    <font>
      <sz val="8"/>
      <color rgb="FF0070C0"/>
      <name val="Arial"/>
      <family val="2"/>
    </font>
    <font>
      <b/>
      <sz val="8"/>
      <color indexed="30"/>
      <name val="Arial"/>
      <family val="2"/>
    </font>
    <font>
      <b/>
      <sz val="8"/>
      <color rgb="FF0070C0"/>
      <name val="Arial"/>
      <family val="2"/>
    </font>
    <font>
      <b/>
      <sz val="9"/>
      <color indexed="30"/>
      <name val="Arial"/>
      <family val="2"/>
    </font>
    <font>
      <sz val="8"/>
      <color indexed="30"/>
      <name val="Arial"/>
      <family val="2"/>
    </font>
    <font>
      <b/>
      <sz val="8"/>
      <color theme="8" tint="-0.249977111117893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20" fillId="0" borderId="0"/>
    <xf numFmtId="0" fontId="1" fillId="0" borderId="0"/>
  </cellStyleXfs>
  <cellXfs count="88">
    <xf numFmtId="0" fontId="0" fillId="0" borderId="0" xfId="0"/>
    <xf numFmtId="0" fontId="0" fillId="0" borderId="1" xfId="0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Border="1"/>
    <xf numFmtId="0" fontId="13" fillId="0" borderId="0" xfId="0" applyFont="1" applyBorder="1"/>
    <xf numFmtId="0" fontId="16" fillId="0" borderId="0" xfId="0" applyFont="1"/>
    <xf numFmtId="0" fontId="18" fillId="0" borderId="0" xfId="0" applyFont="1" applyBorder="1" applyAlignment="1">
      <alignment horizontal="center"/>
    </xf>
    <xf numFmtId="0" fontId="11" fillId="0" borderId="0" xfId="0" applyFont="1" applyBorder="1"/>
    <xf numFmtId="0" fontId="15" fillId="0" borderId="0" xfId="0" applyFont="1"/>
    <xf numFmtId="0" fontId="0" fillId="0" borderId="0" xfId="0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17" fillId="0" borderId="0" xfId="0" applyFont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4" applyFont="1" applyAlignment="1">
      <alignment horizontal="center" vertical="top"/>
    </xf>
    <xf numFmtId="0" fontId="20" fillId="0" borderId="0" xfId="4" applyAlignment="1">
      <alignment horizontal="left"/>
    </xf>
    <xf numFmtId="0" fontId="3" fillId="0" borderId="0" xfId="4" applyFont="1" applyAlignment="1">
      <alignment horizontal="center" vertical="top"/>
    </xf>
    <xf numFmtId="0" fontId="11" fillId="0" borderId="0" xfId="4" applyFont="1" applyFill="1" applyAlignment="1">
      <alignment horizontal="center" vertical="top"/>
    </xf>
    <xf numFmtId="0" fontId="3" fillId="0" borderId="0" xfId="4" applyFont="1" applyFill="1" applyAlignment="1">
      <alignment horizontal="center" vertical="top"/>
    </xf>
    <xf numFmtId="0" fontId="22" fillId="0" borderId="0" xfId="4" applyFont="1" applyFill="1" applyAlignment="1">
      <alignment horizontal="center" vertical="top"/>
    </xf>
    <xf numFmtId="0" fontId="20" fillId="0" borderId="0" xfId="4"/>
    <xf numFmtId="0" fontId="11" fillId="0" borderId="0" xfId="4" applyFont="1" applyAlignment="1">
      <alignment horizontal="center" vertical="top"/>
    </xf>
    <xf numFmtId="0" fontId="11" fillId="0" borderId="0" xfId="4" applyFont="1" applyAlignment="1">
      <alignment horizontal="left"/>
    </xf>
    <xf numFmtId="0" fontId="23" fillId="0" borderId="0" xfId="4" applyFont="1" applyFill="1" applyAlignment="1">
      <alignment horizontal="center" vertical="top"/>
    </xf>
    <xf numFmtId="0" fontId="24" fillId="0" borderId="0" xfId="4" applyFont="1" applyAlignment="1">
      <alignment horizontal="center"/>
    </xf>
    <xf numFmtId="0" fontId="24" fillId="0" borderId="0" xfId="4" applyFont="1" applyAlignment="1">
      <alignment horizontal="left"/>
    </xf>
    <xf numFmtId="0" fontId="11" fillId="0" borderId="0" xfId="4" applyFont="1"/>
    <xf numFmtId="0" fontId="25" fillId="0" borderId="0" xfId="4" applyFont="1"/>
    <xf numFmtId="0" fontId="11" fillId="2" borderId="0" xfId="4" applyFont="1" applyFill="1" applyAlignment="1">
      <alignment horizontal="center" vertical="top"/>
    </xf>
    <xf numFmtId="0" fontId="23" fillId="2" borderId="0" xfId="4" applyFont="1" applyFill="1" applyAlignment="1">
      <alignment horizontal="center" vertical="top"/>
    </xf>
    <xf numFmtId="0" fontId="26" fillId="0" borderId="0" xfId="4" applyFont="1" applyFill="1" applyAlignment="1">
      <alignment horizontal="center" vertical="top"/>
    </xf>
    <xf numFmtId="0" fontId="27" fillId="0" borderId="0" xfId="4" applyFont="1"/>
    <xf numFmtId="0" fontId="11" fillId="0" borderId="0" xfId="4" applyFont="1" applyAlignment="1">
      <alignment horizontal="right" vertical="top"/>
    </xf>
    <xf numFmtId="0" fontId="28" fillId="0" borderId="0" xfId="4" applyFont="1"/>
    <xf numFmtId="0" fontId="29" fillId="0" borderId="0" xfId="4" applyFont="1" applyFill="1" applyAlignment="1">
      <alignment horizontal="center" vertical="top"/>
    </xf>
    <xf numFmtId="0" fontId="16" fillId="0" borderId="0" xfId="4" applyFont="1" applyFill="1" applyAlignment="1">
      <alignment horizontal="center" vertical="top"/>
    </xf>
    <xf numFmtId="0" fontId="30" fillId="0" borderId="0" xfId="4" applyFont="1" applyFill="1" applyAlignment="1">
      <alignment horizontal="center" vertical="top"/>
    </xf>
    <xf numFmtId="0" fontId="31" fillId="0" borderId="0" xfId="4" applyFont="1" applyFill="1" applyAlignment="1">
      <alignment horizontal="center" vertical="top"/>
    </xf>
    <xf numFmtId="0" fontId="32" fillId="0" borderId="0" xfId="4" applyFont="1" applyAlignment="1">
      <alignment horizontal="center"/>
    </xf>
    <xf numFmtId="0" fontId="33" fillId="0" borderId="0" xfId="4" applyFont="1" applyFill="1" applyAlignment="1">
      <alignment horizontal="center" vertical="top"/>
    </xf>
    <xf numFmtId="0" fontId="34" fillId="0" borderId="0" xfId="4" applyFont="1" applyAlignment="1">
      <alignment horizontal="center"/>
    </xf>
    <xf numFmtId="0" fontId="35" fillId="0" borderId="0" xfId="4" applyFont="1" applyAlignment="1">
      <alignment horizontal="center"/>
    </xf>
    <xf numFmtId="0" fontId="36" fillId="0" borderId="0" xfId="4" applyFont="1" applyFill="1" applyAlignment="1">
      <alignment horizontal="center" vertical="top"/>
    </xf>
    <xf numFmtId="0" fontId="3" fillId="0" borderId="0" xfId="3"/>
    <xf numFmtId="0" fontId="31" fillId="2" borderId="0" xfId="4" applyFont="1" applyFill="1" applyAlignment="1">
      <alignment horizontal="center" vertical="top"/>
    </xf>
    <xf numFmtId="0" fontId="37" fillId="0" borderId="0" xfId="4" applyFont="1" applyAlignment="1">
      <alignment horizontal="center"/>
    </xf>
    <xf numFmtId="0" fontId="11" fillId="0" borderId="0" xfId="4" applyFont="1" applyAlignment="1">
      <alignment horizontal="center" vertical="center"/>
    </xf>
    <xf numFmtId="0" fontId="24" fillId="0" borderId="0" xfId="3" applyFont="1" applyAlignment="1">
      <alignment horizontal="center"/>
    </xf>
    <xf numFmtId="0" fontId="21" fillId="0" borderId="0" xfId="5" applyFont="1" applyFill="1" applyBorder="1" applyAlignment="1" applyProtection="1">
      <alignment horizontal="left"/>
      <protection locked="0"/>
    </xf>
    <xf numFmtId="0" fontId="21" fillId="0" borderId="0" xfId="5" applyFont="1" applyFill="1" applyBorder="1" applyAlignment="1" applyProtection="1">
      <alignment horizontal="left"/>
    </xf>
    <xf numFmtId="0" fontId="38" fillId="0" borderId="0" xfId="5" applyFont="1" applyFill="1" applyBorder="1" applyAlignment="1" applyProtection="1">
      <alignment horizontal="center"/>
    </xf>
    <xf numFmtId="0" fontId="39" fillId="0" borderId="0" xfId="4" applyFont="1" applyFill="1" applyAlignment="1">
      <alignment horizontal="center" vertical="top"/>
    </xf>
    <xf numFmtId="0" fontId="35" fillId="0" borderId="0" xfId="4" applyFont="1" applyAlignment="1">
      <alignment horizontal="left"/>
    </xf>
    <xf numFmtId="0" fontId="11" fillId="0" borderId="0" xfId="4" applyFont="1" applyAlignment="1">
      <alignment horizontal="center"/>
    </xf>
    <xf numFmtId="0" fontId="21" fillId="0" borderId="0" xfId="4" applyFont="1"/>
    <xf numFmtId="0" fontId="21" fillId="0" borderId="0" xfId="4" applyFont="1" applyAlignment="1">
      <alignment horizontal="left"/>
    </xf>
    <xf numFmtId="0" fontId="21" fillId="0" borderId="0" xfId="4" applyFont="1" applyFill="1" applyAlignment="1">
      <alignment horizontal="center" vertical="top"/>
    </xf>
  </cellXfs>
  <cellStyles count="6">
    <cellStyle name="Procent 2" xfId="1"/>
    <cellStyle name="Standaard" xfId="0" builtinId="0"/>
    <cellStyle name="Standaard 2" xfId="2"/>
    <cellStyle name="Standaard 2 2" xfId="5"/>
    <cellStyle name="Standaard 3" xfId="3"/>
    <cellStyle name="Standaard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udy\Mijn%20documenten\KBBB%202005%20-%202006\10%20CRITERIA%20KLEIN%20BILJART\11%20KB%20VR\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VL%20BC%20POCKET%202018-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bert\Dropbox\KBBB%202014-2015\uitslagen%20voorronde%20+%20kal%20districtfinales%202014-2015\DRIEBANDEN%20MB\VL_V_%202%203banden%20M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2"/>
  <sheetViews>
    <sheetView topLeftCell="A579" workbookViewId="0">
      <selection activeCell="B596" sqref="B596"/>
    </sheetView>
  </sheetViews>
  <sheetFormatPr defaultColWidth="8.7109375" defaultRowHeight="12.75" x14ac:dyDescent="0.2"/>
  <cols>
    <col min="1" max="1" width="5.7109375" style="45" customWidth="1"/>
    <col min="2" max="2" width="23.7109375" style="51" customWidth="1"/>
    <col min="3" max="3" width="6.7109375" style="47" customWidth="1"/>
    <col min="4" max="4" width="5.7109375" style="48" customWidth="1"/>
    <col min="5" max="5" width="5.7109375" style="49" customWidth="1"/>
    <col min="6" max="6" width="5.7109375" style="50" customWidth="1"/>
    <col min="7" max="7" width="8.7109375" style="64"/>
    <col min="8" max="256" width="8.7109375" style="51"/>
    <col min="257" max="257" width="5.7109375" style="51" customWidth="1"/>
    <col min="258" max="258" width="23.7109375" style="51" customWidth="1"/>
    <col min="259" max="259" width="6.7109375" style="51" customWidth="1"/>
    <col min="260" max="262" width="5.7109375" style="51" customWidth="1"/>
    <col min="263" max="512" width="8.7109375" style="51"/>
    <col min="513" max="513" width="5.7109375" style="51" customWidth="1"/>
    <col min="514" max="514" width="23.7109375" style="51" customWidth="1"/>
    <col min="515" max="515" width="6.7109375" style="51" customWidth="1"/>
    <col min="516" max="518" width="5.7109375" style="51" customWidth="1"/>
    <col min="519" max="768" width="8.7109375" style="51"/>
    <col min="769" max="769" width="5.7109375" style="51" customWidth="1"/>
    <col min="770" max="770" width="23.7109375" style="51" customWidth="1"/>
    <col min="771" max="771" width="6.7109375" style="51" customWidth="1"/>
    <col min="772" max="774" width="5.7109375" style="51" customWidth="1"/>
    <col min="775" max="1024" width="8.7109375" style="51"/>
    <col min="1025" max="1025" width="5.7109375" style="51" customWidth="1"/>
    <col min="1026" max="1026" width="23.7109375" style="51" customWidth="1"/>
    <col min="1027" max="1027" width="6.7109375" style="51" customWidth="1"/>
    <col min="1028" max="1030" width="5.7109375" style="51" customWidth="1"/>
    <col min="1031" max="1280" width="8.7109375" style="51"/>
    <col min="1281" max="1281" width="5.7109375" style="51" customWidth="1"/>
    <col min="1282" max="1282" width="23.7109375" style="51" customWidth="1"/>
    <col min="1283" max="1283" width="6.7109375" style="51" customWidth="1"/>
    <col min="1284" max="1286" width="5.7109375" style="51" customWidth="1"/>
    <col min="1287" max="1536" width="8.7109375" style="51"/>
    <col min="1537" max="1537" width="5.7109375" style="51" customWidth="1"/>
    <col min="1538" max="1538" width="23.7109375" style="51" customWidth="1"/>
    <col min="1539" max="1539" width="6.7109375" style="51" customWidth="1"/>
    <col min="1540" max="1542" width="5.7109375" style="51" customWidth="1"/>
    <col min="1543" max="1792" width="8.7109375" style="51"/>
    <col min="1793" max="1793" width="5.7109375" style="51" customWidth="1"/>
    <col min="1794" max="1794" width="23.7109375" style="51" customWidth="1"/>
    <col min="1795" max="1795" width="6.7109375" style="51" customWidth="1"/>
    <col min="1796" max="1798" width="5.7109375" style="51" customWidth="1"/>
    <col min="1799" max="2048" width="8.7109375" style="51"/>
    <col min="2049" max="2049" width="5.7109375" style="51" customWidth="1"/>
    <col min="2050" max="2050" width="23.7109375" style="51" customWidth="1"/>
    <col min="2051" max="2051" width="6.7109375" style="51" customWidth="1"/>
    <col min="2052" max="2054" width="5.7109375" style="51" customWidth="1"/>
    <col min="2055" max="2304" width="8.7109375" style="51"/>
    <col min="2305" max="2305" width="5.7109375" style="51" customWidth="1"/>
    <col min="2306" max="2306" width="23.7109375" style="51" customWidth="1"/>
    <col min="2307" max="2307" width="6.7109375" style="51" customWidth="1"/>
    <col min="2308" max="2310" width="5.7109375" style="51" customWidth="1"/>
    <col min="2311" max="2560" width="8.7109375" style="51"/>
    <col min="2561" max="2561" width="5.7109375" style="51" customWidth="1"/>
    <col min="2562" max="2562" width="23.7109375" style="51" customWidth="1"/>
    <col min="2563" max="2563" width="6.7109375" style="51" customWidth="1"/>
    <col min="2564" max="2566" width="5.7109375" style="51" customWidth="1"/>
    <col min="2567" max="2816" width="8.7109375" style="51"/>
    <col min="2817" max="2817" width="5.7109375" style="51" customWidth="1"/>
    <col min="2818" max="2818" width="23.7109375" style="51" customWidth="1"/>
    <col min="2819" max="2819" width="6.7109375" style="51" customWidth="1"/>
    <col min="2820" max="2822" width="5.7109375" style="51" customWidth="1"/>
    <col min="2823" max="3072" width="8.7109375" style="51"/>
    <col min="3073" max="3073" width="5.7109375" style="51" customWidth="1"/>
    <col min="3074" max="3074" width="23.7109375" style="51" customWidth="1"/>
    <col min="3075" max="3075" width="6.7109375" style="51" customWidth="1"/>
    <col min="3076" max="3078" width="5.7109375" style="51" customWidth="1"/>
    <col min="3079" max="3328" width="8.7109375" style="51"/>
    <col min="3329" max="3329" width="5.7109375" style="51" customWidth="1"/>
    <col min="3330" max="3330" width="23.7109375" style="51" customWidth="1"/>
    <col min="3331" max="3331" width="6.7109375" style="51" customWidth="1"/>
    <col min="3332" max="3334" width="5.7109375" style="51" customWidth="1"/>
    <col min="3335" max="3584" width="8.7109375" style="51"/>
    <col min="3585" max="3585" width="5.7109375" style="51" customWidth="1"/>
    <col min="3586" max="3586" width="23.7109375" style="51" customWidth="1"/>
    <col min="3587" max="3587" width="6.7109375" style="51" customWidth="1"/>
    <col min="3588" max="3590" width="5.7109375" style="51" customWidth="1"/>
    <col min="3591" max="3840" width="8.7109375" style="51"/>
    <col min="3841" max="3841" width="5.7109375" style="51" customWidth="1"/>
    <col min="3842" max="3842" width="23.7109375" style="51" customWidth="1"/>
    <col min="3843" max="3843" width="6.7109375" style="51" customWidth="1"/>
    <col min="3844" max="3846" width="5.7109375" style="51" customWidth="1"/>
    <col min="3847" max="4096" width="8.7109375" style="51"/>
    <col min="4097" max="4097" width="5.7109375" style="51" customWidth="1"/>
    <col min="4098" max="4098" width="23.7109375" style="51" customWidth="1"/>
    <col min="4099" max="4099" width="6.7109375" style="51" customWidth="1"/>
    <col min="4100" max="4102" width="5.7109375" style="51" customWidth="1"/>
    <col min="4103" max="4352" width="8.7109375" style="51"/>
    <col min="4353" max="4353" width="5.7109375" style="51" customWidth="1"/>
    <col min="4354" max="4354" width="23.7109375" style="51" customWidth="1"/>
    <col min="4355" max="4355" width="6.7109375" style="51" customWidth="1"/>
    <col min="4356" max="4358" width="5.7109375" style="51" customWidth="1"/>
    <col min="4359" max="4608" width="8.7109375" style="51"/>
    <col min="4609" max="4609" width="5.7109375" style="51" customWidth="1"/>
    <col min="4610" max="4610" width="23.7109375" style="51" customWidth="1"/>
    <col min="4611" max="4611" width="6.7109375" style="51" customWidth="1"/>
    <col min="4612" max="4614" width="5.7109375" style="51" customWidth="1"/>
    <col min="4615" max="4864" width="8.7109375" style="51"/>
    <col min="4865" max="4865" width="5.7109375" style="51" customWidth="1"/>
    <col min="4866" max="4866" width="23.7109375" style="51" customWidth="1"/>
    <col min="4867" max="4867" width="6.7109375" style="51" customWidth="1"/>
    <col min="4868" max="4870" width="5.7109375" style="51" customWidth="1"/>
    <col min="4871" max="5120" width="8.7109375" style="51"/>
    <col min="5121" max="5121" width="5.7109375" style="51" customWidth="1"/>
    <col min="5122" max="5122" width="23.7109375" style="51" customWidth="1"/>
    <col min="5123" max="5123" width="6.7109375" style="51" customWidth="1"/>
    <col min="5124" max="5126" width="5.7109375" style="51" customWidth="1"/>
    <col min="5127" max="5376" width="8.7109375" style="51"/>
    <col min="5377" max="5377" width="5.7109375" style="51" customWidth="1"/>
    <col min="5378" max="5378" width="23.7109375" style="51" customWidth="1"/>
    <col min="5379" max="5379" width="6.7109375" style="51" customWidth="1"/>
    <col min="5380" max="5382" width="5.7109375" style="51" customWidth="1"/>
    <col min="5383" max="5632" width="8.7109375" style="51"/>
    <col min="5633" max="5633" width="5.7109375" style="51" customWidth="1"/>
    <col min="5634" max="5634" width="23.7109375" style="51" customWidth="1"/>
    <col min="5635" max="5635" width="6.7109375" style="51" customWidth="1"/>
    <col min="5636" max="5638" width="5.7109375" style="51" customWidth="1"/>
    <col min="5639" max="5888" width="8.7109375" style="51"/>
    <col min="5889" max="5889" width="5.7109375" style="51" customWidth="1"/>
    <col min="5890" max="5890" width="23.7109375" style="51" customWidth="1"/>
    <col min="5891" max="5891" width="6.7109375" style="51" customWidth="1"/>
    <col min="5892" max="5894" width="5.7109375" style="51" customWidth="1"/>
    <col min="5895" max="6144" width="8.7109375" style="51"/>
    <col min="6145" max="6145" width="5.7109375" style="51" customWidth="1"/>
    <col min="6146" max="6146" width="23.7109375" style="51" customWidth="1"/>
    <col min="6147" max="6147" width="6.7109375" style="51" customWidth="1"/>
    <col min="6148" max="6150" width="5.7109375" style="51" customWidth="1"/>
    <col min="6151" max="6400" width="8.7109375" style="51"/>
    <col min="6401" max="6401" width="5.7109375" style="51" customWidth="1"/>
    <col min="6402" max="6402" width="23.7109375" style="51" customWidth="1"/>
    <col min="6403" max="6403" width="6.7109375" style="51" customWidth="1"/>
    <col min="6404" max="6406" width="5.7109375" style="51" customWidth="1"/>
    <col min="6407" max="6656" width="8.7109375" style="51"/>
    <col min="6657" max="6657" width="5.7109375" style="51" customWidth="1"/>
    <col min="6658" max="6658" width="23.7109375" style="51" customWidth="1"/>
    <col min="6659" max="6659" width="6.7109375" style="51" customWidth="1"/>
    <col min="6660" max="6662" width="5.7109375" style="51" customWidth="1"/>
    <col min="6663" max="6912" width="8.7109375" style="51"/>
    <col min="6913" max="6913" width="5.7109375" style="51" customWidth="1"/>
    <col min="6914" max="6914" width="23.7109375" style="51" customWidth="1"/>
    <col min="6915" max="6915" width="6.7109375" style="51" customWidth="1"/>
    <col min="6916" max="6918" width="5.7109375" style="51" customWidth="1"/>
    <col min="6919" max="7168" width="8.7109375" style="51"/>
    <col min="7169" max="7169" width="5.7109375" style="51" customWidth="1"/>
    <col min="7170" max="7170" width="23.7109375" style="51" customWidth="1"/>
    <col min="7171" max="7171" width="6.7109375" style="51" customWidth="1"/>
    <col min="7172" max="7174" width="5.7109375" style="51" customWidth="1"/>
    <col min="7175" max="7424" width="8.7109375" style="51"/>
    <col min="7425" max="7425" width="5.7109375" style="51" customWidth="1"/>
    <col min="7426" max="7426" width="23.7109375" style="51" customWidth="1"/>
    <col min="7427" max="7427" width="6.7109375" style="51" customWidth="1"/>
    <col min="7428" max="7430" width="5.7109375" style="51" customWidth="1"/>
    <col min="7431" max="7680" width="8.7109375" style="51"/>
    <col min="7681" max="7681" width="5.7109375" style="51" customWidth="1"/>
    <col min="7682" max="7682" width="23.7109375" style="51" customWidth="1"/>
    <col min="7683" max="7683" width="6.7109375" style="51" customWidth="1"/>
    <col min="7684" max="7686" width="5.7109375" style="51" customWidth="1"/>
    <col min="7687" max="7936" width="8.7109375" style="51"/>
    <col min="7937" max="7937" width="5.7109375" style="51" customWidth="1"/>
    <col min="7938" max="7938" width="23.7109375" style="51" customWidth="1"/>
    <col min="7939" max="7939" width="6.7109375" style="51" customWidth="1"/>
    <col min="7940" max="7942" width="5.7109375" style="51" customWidth="1"/>
    <col min="7943" max="8192" width="8.7109375" style="51"/>
    <col min="8193" max="8193" width="5.7109375" style="51" customWidth="1"/>
    <col min="8194" max="8194" width="23.7109375" style="51" customWidth="1"/>
    <col min="8195" max="8195" width="6.7109375" style="51" customWidth="1"/>
    <col min="8196" max="8198" width="5.7109375" style="51" customWidth="1"/>
    <col min="8199" max="8448" width="8.7109375" style="51"/>
    <col min="8449" max="8449" width="5.7109375" style="51" customWidth="1"/>
    <col min="8450" max="8450" width="23.7109375" style="51" customWidth="1"/>
    <col min="8451" max="8451" width="6.7109375" style="51" customWidth="1"/>
    <col min="8452" max="8454" width="5.7109375" style="51" customWidth="1"/>
    <col min="8455" max="8704" width="8.7109375" style="51"/>
    <col min="8705" max="8705" width="5.7109375" style="51" customWidth="1"/>
    <col min="8706" max="8706" width="23.7109375" style="51" customWidth="1"/>
    <col min="8707" max="8707" width="6.7109375" style="51" customWidth="1"/>
    <col min="8708" max="8710" width="5.7109375" style="51" customWidth="1"/>
    <col min="8711" max="8960" width="8.7109375" style="51"/>
    <col min="8961" max="8961" width="5.7109375" style="51" customWidth="1"/>
    <col min="8962" max="8962" width="23.7109375" style="51" customWidth="1"/>
    <col min="8963" max="8963" width="6.7109375" style="51" customWidth="1"/>
    <col min="8964" max="8966" width="5.7109375" style="51" customWidth="1"/>
    <col min="8967" max="9216" width="8.7109375" style="51"/>
    <col min="9217" max="9217" width="5.7109375" style="51" customWidth="1"/>
    <col min="9218" max="9218" width="23.7109375" style="51" customWidth="1"/>
    <col min="9219" max="9219" width="6.7109375" style="51" customWidth="1"/>
    <col min="9220" max="9222" width="5.7109375" style="51" customWidth="1"/>
    <col min="9223" max="9472" width="8.7109375" style="51"/>
    <col min="9473" max="9473" width="5.7109375" style="51" customWidth="1"/>
    <col min="9474" max="9474" width="23.7109375" style="51" customWidth="1"/>
    <col min="9475" max="9475" width="6.7109375" style="51" customWidth="1"/>
    <col min="9476" max="9478" width="5.7109375" style="51" customWidth="1"/>
    <col min="9479" max="9728" width="8.7109375" style="51"/>
    <col min="9729" max="9729" width="5.7109375" style="51" customWidth="1"/>
    <col min="9730" max="9730" width="23.7109375" style="51" customWidth="1"/>
    <col min="9731" max="9731" width="6.7109375" style="51" customWidth="1"/>
    <col min="9732" max="9734" width="5.7109375" style="51" customWidth="1"/>
    <col min="9735" max="9984" width="8.7109375" style="51"/>
    <col min="9985" max="9985" width="5.7109375" style="51" customWidth="1"/>
    <col min="9986" max="9986" width="23.7109375" style="51" customWidth="1"/>
    <col min="9987" max="9987" width="6.7109375" style="51" customWidth="1"/>
    <col min="9988" max="9990" width="5.7109375" style="51" customWidth="1"/>
    <col min="9991" max="10240" width="8.7109375" style="51"/>
    <col min="10241" max="10241" width="5.7109375" style="51" customWidth="1"/>
    <col min="10242" max="10242" width="23.7109375" style="51" customWidth="1"/>
    <col min="10243" max="10243" width="6.7109375" style="51" customWidth="1"/>
    <col min="10244" max="10246" width="5.7109375" style="51" customWidth="1"/>
    <col min="10247" max="10496" width="8.7109375" style="51"/>
    <col min="10497" max="10497" width="5.7109375" style="51" customWidth="1"/>
    <col min="10498" max="10498" width="23.7109375" style="51" customWidth="1"/>
    <col min="10499" max="10499" width="6.7109375" style="51" customWidth="1"/>
    <col min="10500" max="10502" width="5.7109375" style="51" customWidth="1"/>
    <col min="10503" max="10752" width="8.7109375" style="51"/>
    <col min="10753" max="10753" width="5.7109375" style="51" customWidth="1"/>
    <col min="10754" max="10754" width="23.7109375" style="51" customWidth="1"/>
    <col min="10755" max="10755" width="6.7109375" style="51" customWidth="1"/>
    <col min="10756" max="10758" width="5.7109375" style="51" customWidth="1"/>
    <col min="10759" max="11008" width="8.7109375" style="51"/>
    <col min="11009" max="11009" width="5.7109375" style="51" customWidth="1"/>
    <col min="11010" max="11010" width="23.7109375" style="51" customWidth="1"/>
    <col min="11011" max="11011" width="6.7109375" style="51" customWidth="1"/>
    <col min="11012" max="11014" width="5.7109375" style="51" customWidth="1"/>
    <col min="11015" max="11264" width="8.7109375" style="51"/>
    <col min="11265" max="11265" width="5.7109375" style="51" customWidth="1"/>
    <col min="11266" max="11266" width="23.7109375" style="51" customWidth="1"/>
    <col min="11267" max="11267" width="6.7109375" style="51" customWidth="1"/>
    <col min="11268" max="11270" width="5.7109375" style="51" customWidth="1"/>
    <col min="11271" max="11520" width="8.7109375" style="51"/>
    <col min="11521" max="11521" width="5.7109375" style="51" customWidth="1"/>
    <col min="11522" max="11522" width="23.7109375" style="51" customWidth="1"/>
    <col min="11523" max="11523" width="6.7109375" style="51" customWidth="1"/>
    <col min="11524" max="11526" width="5.7109375" style="51" customWidth="1"/>
    <col min="11527" max="11776" width="8.7109375" style="51"/>
    <col min="11777" max="11777" width="5.7109375" style="51" customWidth="1"/>
    <col min="11778" max="11778" width="23.7109375" style="51" customWidth="1"/>
    <col min="11779" max="11779" width="6.7109375" style="51" customWidth="1"/>
    <col min="11780" max="11782" width="5.7109375" style="51" customWidth="1"/>
    <col min="11783" max="12032" width="8.7109375" style="51"/>
    <col min="12033" max="12033" width="5.7109375" style="51" customWidth="1"/>
    <col min="12034" max="12034" width="23.7109375" style="51" customWidth="1"/>
    <col min="12035" max="12035" width="6.7109375" style="51" customWidth="1"/>
    <col min="12036" max="12038" width="5.7109375" style="51" customWidth="1"/>
    <col min="12039" max="12288" width="8.7109375" style="51"/>
    <col min="12289" max="12289" width="5.7109375" style="51" customWidth="1"/>
    <col min="12290" max="12290" width="23.7109375" style="51" customWidth="1"/>
    <col min="12291" max="12291" width="6.7109375" style="51" customWidth="1"/>
    <col min="12292" max="12294" width="5.7109375" style="51" customWidth="1"/>
    <col min="12295" max="12544" width="8.7109375" style="51"/>
    <col min="12545" max="12545" width="5.7109375" style="51" customWidth="1"/>
    <col min="12546" max="12546" width="23.7109375" style="51" customWidth="1"/>
    <col min="12547" max="12547" width="6.7109375" style="51" customWidth="1"/>
    <col min="12548" max="12550" width="5.7109375" style="51" customWidth="1"/>
    <col min="12551" max="12800" width="8.7109375" style="51"/>
    <col min="12801" max="12801" width="5.7109375" style="51" customWidth="1"/>
    <col min="12802" max="12802" width="23.7109375" style="51" customWidth="1"/>
    <col min="12803" max="12803" width="6.7109375" style="51" customWidth="1"/>
    <col min="12804" max="12806" width="5.7109375" style="51" customWidth="1"/>
    <col min="12807" max="13056" width="8.7109375" style="51"/>
    <col min="13057" max="13057" width="5.7109375" style="51" customWidth="1"/>
    <col min="13058" max="13058" width="23.7109375" style="51" customWidth="1"/>
    <col min="13059" max="13059" width="6.7109375" style="51" customWidth="1"/>
    <col min="13060" max="13062" width="5.7109375" style="51" customWidth="1"/>
    <col min="13063" max="13312" width="8.7109375" style="51"/>
    <col min="13313" max="13313" width="5.7109375" style="51" customWidth="1"/>
    <col min="13314" max="13314" width="23.7109375" style="51" customWidth="1"/>
    <col min="13315" max="13315" width="6.7109375" style="51" customWidth="1"/>
    <col min="13316" max="13318" width="5.7109375" style="51" customWidth="1"/>
    <col min="13319" max="13568" width="8.7109375" style="51"/>
    <col min="13569" max="13569" width="5.7109375" style="51" customWidth="1"/>
    <col min="13570" max="13570" width="23.7109375" style="51" customWidth="1"/>
    <col min="13571" max="13571" width="6.7109375" style="51" customWidth="1"/>
    <col min="13572" max="13574" width="5.7109375" style="51" customWidth="1"/>
    <col min="13575" max="13824" width="8.7109375" style="51"/>
    <col min="13825" max="13825" width="5.7109375" style="51" customWidth="1"/>
    <col min="13826" max="13826" width="23.7109375" style="51" customWidth="1"/>
    <col min="13827" max="13827" width="6.7109375" style="51" customWidth="1"/>
    <col min="13828" max="13830" width="5.7109375" style="51" customWidth="1"/>
    <col min="13831" max="14080" width="8.7109375" style="51"/>
    <col min="14081" max="14081" width="5.7109375" style="51" customWidth="1"/>
    <col min="14082" max="14082" width="23.7109375" style="51" customWidth="1"/>
    <col min="14083" max="14083" width="6.7109375" style="51" customWidth="1"/>
    <col min="14084" max="14086" width="5.7109375" style="51" customWidth="1"/>
    <col min="14087" max="14336" width="8.7109375" style="51"/>
    <col min="14337" max="14337" width="5.7109375" style="51" customWidth="1"/>
    <col min="14338" max="14338" width="23.7109375" style="51" customWidth="1"/>
    <col min="14339" max="14339" width="6.7109375" style="51" customWidth="1"/>
    <col min="14340" max="14342" width="5.7109375" style="51" customWidth="1"/>
    <col min="14343" max="14592" width="8.7109375" style="51"/>
    <col min="14593" max="14593" width="5.7109375" style="51" customWidth="1"/>
    <col min="14594" max="14594" width="23.7109375" style="51" customWidth="1"/>
    <col min="14595" max="14595" width="6.7109375" style="51" customWidth="1"/>
    <col min="14596" max="14598" width="5.7109375" style="51" customWidth="1"/>
    <col min="14599" max="14848" width="8.7109375" style="51"/>
    <col min="14849" max="14849" width="5.7109375" style="51" customWidth="1"/>
    <col min="14850" max="14850" width="23.7109375" style="51" customWidth="1"/>
    <col min="14851" max="14851" width="6.7109375" style="51" customWidth="1"/>
    <col min="14852" max="14854" width="5.7109375" style="51" customWidth="1"/>
    <col min="14855" max="15104" width="8.7109375" style="51"/>
    <col min="15105" max="15105" width="5.7109375" style="51" customWidth="1"/>
    <col min="15106" max="15106" width="23.7109375" style="51" customWidth="1"/>
    <col min="15107" max="15107" width="6.7109375" style="51" customWidth="1"/>
    <col min="15108" max="15110" width="5.7109375" style="51" customWidth="1"/>
    <col min="15111" max="15360" width="8.7109375" style="51"/>
    <col min="15361" max="15361" width="5.7109375" style="51" customWidth="1"/>
    <col min="15362" max="15362" width="23.7109375" style="51" customWidth="1"/>
    <col min="15363" max="15363" width="6.7109375" style="51" customWidth="1"/>
    <col min="15364" max="15366" width="5.7109375" style="51" customWidth="1"/>
    <col min="15367" max="15616" width="8.7109375" style="51"/>
    <col min="15617" max="15617" width="5.7109375" style="51" customWidth="1"/>
    <col min="15618" max="15618" width="23.7109375" style="51" customWidth="1"/>
    <col min="15619" max="15619" width="6.7109375" style="51" customWidth="1"/>
    <col min="15620" max="15622" width="5.7109375" style="51" customWidth="1"/>
    <col min="15623" max="15872" width="8.7109375" style="51"/>
    <col min="15873" max="15873" width="5.7109375" style="51" customWidth="1"/>
    <col min="15874" max="15874" width="23.7109375" style="51" customWidth="1"/>
    <col min="15875" max="15875" width="6.7109375" style="51" customWidth="1"/>
    <col min="15876" max="15878" width="5.7109375" style="51" customWidth="1"/>
    <col min="15879" max="16128" width="8.7109375" style="51"/>
    <col min="16129" max="16129" width="5.7109375" style="51" customWidth="1"/>
    <col min="16130" max="16130" width="23.7109375" style="51" customWidth="1"/>
    <col min="16131" max="16131" width="6.7109375" style="51" customWidth="1"/>
    <col min="16132" max="16134" width="5.7109375" style="51" customWidth="1"/>
    <col min="16135" max="16384" width="8.7109375" style="51"/>
  </cols>
  <sheetData>
    <row r="1" spans="1:7" ht="12.75" customHeight="1" x14ac:dyDescent="0.2">
      <c r="B1" s="46"/>
      <c r="D1" s="48" t="s">
        <v>19</v>
      </c>
      <c r="E1" s="49" t="s">
        <v>20</v>
      </c>
      <c r="G1" s="51"/>
    </row>
    <row r="2" spans="1:7" ht="12.75" customHeight="1" x14ac:dyDescent="0.2">
      <c r="B2" s="46"/>
      <c r="G2" s="51"/>
    </row>
    <row r="3" spans="1:7" ht="12.75" customHeight="1" x14ac:dyDescent="0.2">
      <c r="A3" s="52">
        <v>8758</v>
      </c>
      <c r="B3" s="53" t="s">
        <v>21</v>
      </c>
      <c r="C3" s="52" t="s">
        <v>22</v>
      </c>
      <c r="E3" s="48">
        <v>42</v>
      </c>
      <c r="F3" s="54" t="str">
        <f>IF(E3=15,"5°",IF(E3=18,"4°",IF(E3=22,"3°",IF(E3=27,"2°",IF(E3=34,"1°",IF(E3=42,"exc",IF(E3=50,"hfd",IF(E3=60,"ere"))))))))</f>
        <v>exc</v>
      </c>
      <c r="G3" s="55"/>
    </row>
    <row r="4" spans="1:7" ht="12.75" customHeight="1" x14ac:dyDescent="0.2">
      <c r="A4" s="52">
        <v>4505</v>
      </c>
      <c r="B4" s="53" t="s">
        <v>23</v>
      </c>
      <c r="C4" s="52" t="s">
        <v>22</v>
      </c>
      <c r="E4" s="48">
        <v>42</v>
      </c>
      <c r="F4" s="54" t="str">
        <f>IF(E4=15,"5°",IF(E4=18,"4°",IF(E4=22,"3°",IF(E4=27,"2°",IF(E4=34,"1°",IF(E4=42,"exc",IF(E4=50,"hfd",IF(E4=60,"ere"))))))))</f>
        <v>exc</v>
      </c>
      <c r="G4" s="55"/>
    </row>
    <row r="5" spans="1:7" ht="12.75" customHeight="1" x14ac:dyDescent="0.2">
      <c r="A5" s="52">
        <v>2314</v>
      </c>
      <c r="B5" s="53" t="s">
        <v>24</v>
      </c>
      <c r="C5" s="52" t="s">
        <v>22</v>
      </c>
      <c r="E5" s="48">
        <v>42</v>
      </c>
      <c r="F5" s="54" t="str">
        <f>IF(E5=15,"5°",IF(E5=18,"4°",IF(E5=22,"3°",IF(E5=27,"2°",IF(E5=34,"1°",IF(E5=42,"exc",IF(E5=50,"hfd",IF(E5=60,"ere"))))))))</f>
        <v>exc</v>
      </c>
      <c r="G5" s="55"/>
    </row>
    <row r="6" spans="1:7" ht="15" customHeight="1" x14ac:dyDescent="0.2">
      <c r="A6" s="52">
        <v>6927</v>
      </c>
      <c r="B6" s="53" t="s">
        <v>25</v>
      </c>
      <c r="C6" s="52" t="s">
        <v>22</v>
      </c>
      <c r="E6" s="48">
        <v>27</v>
      </c>
      <c r="F6" s="54" t="s">
        <v>12</v>
      </c>
      <c r="G6" s="55"/>
    </row>
    <row r="7" spans="1:7" ht="12.75" customHeight="1" x14ac:dyDescent="0.2">
      <c r="A7" s="52">
        <v>4432</v>
      </c>
      <c r="B7" s="53" t="s">
        <v>26</v>
      </c>
      <c r="C7" s="52" t="s">
        <v>22</v>
      </c>
      <c r="E7" s="48">
        <v>27</v>
      </c>
      <c r="F7" s="54" t="str">
        <f t="shared" ref="F7:F14" si="0">IF(E7=15,"5°",IF(E7=18,"4°",IF(E7=22,"3°",IF(E7=27,"2°",IF(E7=34,"1°",IF(E7=42,"exc",IF(E7=50,"hfd",IF(E7=60,"ere"))))))))</f>
        <v>2°</v>
      </c>
      <c r="G7" s="55"/>
    </row>
    <row r="8" spans="1:7" ht="12.75" customHeight="1" x14ac:dyDescent="0.2">
      <c r="A8" s="52">
        <v>9431</v>
      </c>
      <c r="B8" s="53" t="s">
        <v>27</v>
      </c>
      <c r="C8" s="52" t="s">
        <v>28</v>
      </c>
      <c r="E8" s="48">
        <v>18</v>
      </c>
      <c r="F8" s="54" t="str">
        <f t="shared" si="0"/>
        <v>4°</v>
      </c>
      <c r="G8" s="55"/>
    </row>
    <row r="9" spans="1:7" ht="12.75" customHeight="1" x14ac:dyDescent="0.2">
      <c r="A9" s="52">
        <v>4496</v>
      </c>
      <c r="B9" s="53" t="s">
        <v>29</v>
      </c>
      <c r="C9" s="52" t="s">
        <v>22</v>
      </c>
      <c r="E9" s="48">
        <v>22</v>
      </c>
      <c r="F9" s="54" t="str">
        <f t="shared" si="0"/>
        <v>3°</v>
      </c>
      <c r="G9" s="55"/>
    </row>
    <row r="10" spans="1:7" ht="12.75" customHeight="1" x14ac:dyDescent="0.2">
      <c r="A10" s="52">
        <v>6705</v>
      </c>
      <c r="B10" s="53" t="s">
        <v>30</v>
      </c>
      <c r="C10" s="52" t="s">
        <v>22</v>
      </c>
      <c r="E10" s="48">
        <v>22</v>
      </c>
      <c r="F10" s="54" t="str">
        <f t="shared" si="0"/>
        <v>3°</v>
      </c>
      <c r="G10" s="55"/>
    </row>
    <row r="11" spans="1:7" ht="12.75" customHeight="1" x14ac:dyDescent="0.2">
      <c r="A11" s="52">
        <v>4496</v>
      </c>
      <c r="B11" s="53" t="s">
        <v>29</v>
      </c>
      <c r="C11" s="52" t="s">
        <v>22</v>
      </c>
      <c r="E11" s="48">
        <v>18</v>
      </c>
      <c r="F11" s="54" t="str">
        <f t="shared" si="0"/>
        <v>4°</v>
      </c>
      <c r="G11" s="55"/>
    </row>
    <row r="12" spans="1:7" ht="12.75" customHeight="1" x14ac:dyDescent="0.2">
      <c r="A12" s="52">
        <v>7125</v>
      </c>
      <c r="B12" s="53" t="s">
        <v>31</v>
      </c>
      <c r="C12" s="52" t="s">
        <v>22</v>
      </c>
      <c r="E12" s="48">
        <v>15</v>
      </c>
      <c r="F12" s="54" t="str">
        <f t="shared" si="0"/>
        <v>5°</v>
      </c>
      <c r="G12" s="55"/>
    </row>
    <row r="13" spans="1:7" ht="12.75" customHeight="1" x14ac:dyDescent="0.2">
      <c r="A13" s="52">
        <v>9821</v>
      </c>
      <c r="B13" s="53" t="s">
        <v>32</v>
      </c>
      <c r="C13" s="52" t="s">
        <v>33</v>
      </c>
      <c r="E13" s="48">
        <v>18</v>
      </c>
      <c r="F13" s="54" t="str">
        <f t="shared" si="0"/>
        <v>4°</v>
      </c>
      <c r="G13" s="55"/>
    </row>
    <row r="14" spans="1:7" ht="12.75" customHeight="1" x14ac:dyDescent="0.2">
      <c r="A14" s="52">
        <v>7302</v>
      </c>
      <c r="B14" s="53" t="s">
        <v>34</v>
      </c>
      <c r="C14" s="52" t="s">
        <v>22</v>
      </c>
      <c r="E14" s="48">
        <v>15</v>
      </c>
      <c r="F14" s="54" t="str">
        <f t="shared" si="0"/>
        <v>5°</v>
      </c>
      <c r="G14" s="55"/>
    </row>
    <row r="15" spans="1:7" ht="12.75" customHeight="1" x14ac:dyDescent="0.2">
      <c r="A15" s="52">
        <v>9800</v>
      </c>
      <c r="B15" s="53" t="s">
        <v>35</v>
      </c>
      <c r="C15" s="52" t="s">
        <v>22</v>
      </c>
      <c r="E15" s="48"/>
      <c r="F15" s="54"/>
      <c r="G15" s="55"/>
    </row>
    <row r="16" spans="1:7" ht="12.75" customHeight="1" x14ac:dyDescent="0.2">
      <c r="A16" s="52">
        <v>9826</v>
      </c>
      <c r="B16" s="53" t="s">
        <v>36</v>
      </c>
      <c r="C16" s="52" t="s">
        <v>22</v>
      </c>
      <c r="E16" s="48"/>
      <c r="F16" s="54"/>
      <c r="G16" s="55"/>
    </row>
    <row r="17" spans="1:7" ht="12.75" customHeight="1" x14ac:dyDescent="0.2">
      <c r="A17" s="52">
        <v>4416</v>
      </c>
      <c r="B17" s="53" t="s">
        <v>37</v>
      </c>
      <c r="C17" s="52" t="s">
        <v>22</v>
      </c>
      <c r="E17" s="48">
        <v>22</v>
      </c>
      <c r="F17" s="54" t="str">
        <f>IF(E17=15,"5°",IF(E17=18,"4°",IF(E17=22,"3°",IF(E17=27,"2°",IF(E17=34,"1°",IF(E17=42,"exc",IF(E17=50,"hfd",IF(E17=60,"ere"))))))))</f>
        <v>3°</v>
      </c>
      <c r="G17" s="55"/>
    </row>
    <row r="18" spans="1:7" ht="12.75" customHeight="1" x14ac:dyDescent="0.2">
      <c r="A18" s="52">
        <v>9261</v>
      </c>
      <c r="B18" s="53" t="s">
        <v>38</v>
      </c>
      <c r="C18" s="52" t="s">
        <v>22</v>
      </c>
      <c r="E18" s="48"/>
      <c r="F18" s="54" t="b">
        <f>IF(E18=15,"5°",IF(E18=18,"4°",IF(E18=22,"3°",IF(E18=27,"2°",IF(E18=34,"1°",IF(E18=42,"exc",IF(E18=50,"hfd",IF(E18=60,"ere"))))))))</f>
        <v>0</v>
      </c>
      <c r="G18" s="56"/>
    </row>
    <row r="19" spans="1:7" ht="12.75" customHeight="1" x14ac:dyDescent="0.2">
      <c r="A19" s="52">
        <v>1036</v>
      </c>
      <c r="B19" s="53" t="s">
        <v>39</v>
      </c>
      <c r="C19" s="52" t="s">
        <v>22</v>
      </c>
      <c r="E19" s="48"/>
      <c r="F19" s="54" t="b">
        <v>0</v>
      </c>
      <c r="G19" s="56"/>
    </row>
    <row r="20" spans="1:7" ht="12.75" customHeight="1" x14ac:dyDescent="0.2">
      <c r="A20" s="52">
        <v>4845</v>
      </c>
      <c r="B20" s="53" t="s">
        <v>40</v>
      </c>
      <c r="C20" s="52" t="s">
        <v>28</v>
      </c>
      <c r="E20" s="48">
        <v>22</v>
      </c>
      <c r="F20" s="54" t="str">
        <f>IF(E20=15,"5°",IF(E20=18,"4°",IF(E20=22,"3°",IF(E20=27,"2°",IF(E20=34,"1°",IF(E20=42,"exc",IF(E20=50,"hfd",IF(E20=60,"ere"))))))))</f>
        <v>3°</v>
      </c>
      <c r="G20" s="55"/>
    </row>
    <row r="21" spans="1:7" ht="12.75" customHeight="1" x14ac:dyDescent="0.2">
      <c r="A21" s="52">
        <v>5587</v>
      </c>
      <c r="B21" s="53" t="s">
        <v>41</v>
      </c>
      <c r="C21" s="52" t="s">
        <v>22</v>
      </c>
      <c r="E21" s="48">
        <v>27</v>
      </c>
      <c r="F21" s="54" t="str">
        <f>IF(E21=15,"5°",IF(E21=18,"4°",IF(E21=22,"3°",IF(E21=27,"2°",IF(E21=34,"1°",IF(E21=42,"exc",IF(E21=50,"hfd",IF(E21=60,"ere"))))))))</f>
        <v>2°</v>
      </c>
      <c r="G21" s="55"/>
    </row>
    <row r="22" spans="1:7" ht="12.75" customHeight="1" x14ac:dyDescent="0.2">
      <c r="A22" s="52">
        <v>8671</v>
      </c>
      <c r="B22" s="53" t="s">
        <v>42</v>
      </c>
      <c r="C22" s="52" t="s">
        <v>22</v>
      </c>
      <c r="E22" s="48">
        <v>15</v>
      </c>
      <c r="F22" s="54" t="str">
        <f>IF(E22=15,"5°",IF(E22=18,"4°",IF(E22=22,"3°",IF(E22=27,"2°",IF(E22=34,"1°",IF(E22=42,"exc",IF(E22=50,"hfd",IF(E22=60,"ere"))))))))</f>
        <v>5°</v>
      </c>
      <c r="G22" s="55"/>
    </row>
    <row r="23" spans="1:7" ht="12.75" customHeight="1" x14ac:dyDescent="0.2">
      <c r="A23" s="52">
        <v>8672</v>
      </c>
      <c r="B23" s="53" t="s">
        <v>43</v>
      </c>
      <c r="C23" s="52" t="s">
        <v>22</v>
      </c>
      <c r="E23" s="48">
        <v>18</v>
      </c>
      <c r="F23" s="54" t="str">
        <f>IF(E23=15,"5°",IF(E23=18,"4°",IF(E23=22,"3°",IF(E23=27,"2°",IF(E23=34,"1°",IF(E23=42,"exc",IF(E23=50,"hfd",IF(E23=60,"ere"))))))))</f>
        <v>4°</v>
      </c>
      <c r="G23" s="55"/>
    </row>
    <row r="24" spans="1:7" ht="12.75" customHeight="1" x14ac:dyDescent="0.2">
      <c r="A24" s="52">
        <v>6428</v>
      </c>
      <c r="B24" s="53" t="s">
        <v>44</v>
      </c>
      <c r="C24" s="52" t="s">
        <v>22</v>
      </c>
      <c r="E24" s="48">
        <v>22</v>
      </c>
      <c r="F24" s="54" t="str">
        <f>IF(E24=15,"5°",IF(E24=18,"4°",IF(E24=22,"3°",IF(E24=27,"2°",IF(E24=34,"1°",IF(E24=42,"exc",IF(E24=50,"hfd",IF(E24=60,"ere"))))))))</f>
        <v>3°</v>
      </c>
      <c r="G24" s="55"/>
    </row>
    <row r="25" spans="1:7" ht="12.75" customHeight="1" x14ac:dyDescent="0.2">
      <c r="A25" s="52"/>
      <c r="B25" s="53"/>
      <c r="C25" s="52"/>
      <c r="E25" s="48"/>
      <c r="F25" s="54"/>
      <c r="G25" s="55"/>
    </row>
    <row r="26" spans="1:7" ht="12.75" customHeight="1" x14ac:dyDescent="0.2">
      <c r="A26" s="52"/>
      <c r="B26" s="53" t="s">
        <v>45</v>
      </c>
      <c r="C26" s="52"/>
      <c r="E26" s="48"/>
      <c r="F26" s="54"/>
      <c r="G26" s="55"/>
    </row>
    <row r="27" spans="1:7" ht="12.75" customHeight="1" x14ac:dyDescent="0.2">
      <c r="A27" s="52">
        <v>4854</v>
      </c>
      <c r="B27" s="57" t="s">
        <v>46</v>
      </c>
      <c r="C27" s="52" t="s">
        <v>47</v>
      </c>
      <c r="E27" s="48">
        <v>22</v>
      </c>
      <c r="F27" s="54" t="str">
        <f t="shared" ref="F27:F44" si="1">IF(E27=15,"5°",IF(E27=18,"4°",IF(E27=22,"3°",IF(E27=27,"2°",IF(E27=34,"1°",IF(E27=42,"exc",IF(E27=50,"hfd",IF(E27=60,"ere"))))))))</f>
        <v>3°</v>
      </c>
      <c r="G27" s="55"/>
    </row>
    <row r="28" spans="1:7" ht="12.75" customHeight="1" x14ac:dyDescent="0.2">
      <c r="A28" s="52">
        <v>4895</v>
      </c>
      <c r="B28" s="57" t="s">
        <v>48</v>
      </c>
      <c r="C28" s="52" t="s">
        <v>47</v>
      </c>
      <c r="E28" s="48"/>
      <c r="F28" s="54" t="b">
        <f t="shared" si="1"/>
        <v>0</v>
      </c>
      <c r="G28" s="55"/>
    </row>
    <row r="29" spans="1:7" ht="12.75" customHeight="1" x14ac:dyDescent="0.2">
      <c r="A29" s="52">
        <v>6488</v>
      </c>
      <c r="B29" s="57" t="s">
        <v>49</v>
      </c>
      <c r="C29" s="52" t="s">
        <v>47</v>
      </c>
      <c r="E29" s="48">
        <v>18</v>
      </c>
      <c r="F29" s="54" t="str">
        <f t="shared" si="1"/>
        <v>4°</v>
      </c>
      <c r="G29" s="55"/>
    </row>
    <row r="30" spans="1:7" ht="12.75" customHeight="1" x14ac:dyDescent="0.2">
      <c r="A30" s="52">
        <v>6489</v>
      </c>
      <c r="B30" s="57" t="s">
        <v>50</v>
      </c>
      <c r="C30" s="52" t="s">
        <v>47</v>
      </c>
      <c r="E30" s="48">
        <v>50</v>
      </c>
      <c r="F30" s="54" t="str">
        <f t="shared" si="1"/>
        <v>hfd</v>
      </c>
      <c r="G30" s="55"/>
    </row>
    <row r="31" spans="1:7" ht="12.75" customHeight="1" x14ac:dyDescent="0.2">
      <c r="A31" s="52">
        <v>7812</v>
      </c>
      <c r="B31" s="57" t="s">
        <v>51</v>
      </c>
      <c r="C31" s="52" t="s">
        <v>47</v>
      </c>
      <c r="E31" s="48">
        <v>22</v>
      </c>
      <c r="F31" s="54" t="str">
        <f t="shared" si="1"/>
        <v>3°</v>
      </c>
      <c r="G31" s="55"/>
    </row>
    <row r="32" spans="1:7" ht="12.75" customHeight="1" x14ac:dyDescent="0.2">
      <c r="A32" s="52">
        <v>8674</v>
      </c>
      <c r="B32" s="57" t="s">
        <v>52</v>
      </c>
      <c r="C32" s="52" t="s">
        <v>47</v>
      </c>
      <c r="E32" s="48">
        <v>34</v>
      </c>
      <c r="F32" s="54" t="str">
        <f t="shared" si="1"/>
        <v>1°</v>
      </c>
      <c r="G32" s="55"/>
    </row>
    <row r="33" spans="1:8" ht="12.75" customHeight="1" x14ac:dyDescent="0.2">
      <c r="A33" s="52">
        <v>8900</v>
      </c>
      <c r="B33" s="57" t="s">
        <v>53</v>
      </c>
      <c r="C33" s="52" t="s">
        <v>47</v>
      </c>
      <c r="E33" s="48">
        <v>22</v>
      </c>
      <c r="F33" s="54" t="str">
        <f t="shared" si="1"/>
        <v>3°</v>
      </c>
      <c r="G33" s="55"/>
    </row>
    <row r="34" spans="1:8" ht="12.75" customHeight="1" x14ac:dyDescent="0.25">
      <c r="A34" s="52">
        <v>1294</v>
      </c>
      <c r="B34" s="58" t="s">
        <v>54</v>
      </c>
      <c r="C34" s="52" t="s">
        <v>47</v>
      </c>
      <c r="E34" s="49">
        <v>34</v>
      </c>
      <c r="F34" s="54" t="str">
        <f t="shared" si="1"/>
        <v>1°</v>
      </c>
      <c r="G34" s="56"/>
    </row>
    <row r="35" spans="1:8" ht="12.75" customHeight="1" x14ac:dyDescent="0.2">
      <c r="A35" s="52">
        <v>8133</v>
      </c>
      <c r="B35" s="57" t="s">
        <v>55</v>
      </c>
      <c r="C35" s="52" t="s">
        <v>47</v>
      </c>
      <c r="E35" s="48">
        <v>15</v>
      </c>
      <c r="F35" s="54" t="str">
        <f t="shared" si="1"/>
        <v>5°</v>
      </c>
      <c r="G35" s="56"/>
    </row>
    <row r="36" spans="1:8" ht="12.75" customHeight="1" x14ac:dyDescent="0.2">
      <c r="A36" s="52">
        <v>4853</v>
      </c>
      <c r="B36" s="57" t="s">
        <v>56</v>
      </c>
      <c r="C36" s="52" t="s">
        <v>47</v>
      </c>
      <c r="E36" s="48">
        <v>22</v>
      </c>
      <c r="F36" s="54" t="str">
        <f t="shared" si="1"/>
        <v>3°</v>
      </c>
      <c r="G36" s="56"/>
      <c r="H36" s="51" t="s">
        <v>45</v>
      </c>
    </row>
    <row r="37" spans="1:8" ht="12.75" customHeight="1" x14ac:dyDescent="0.2">
      <c r="A37" s="52" t="s">
        <v>57</v>
      </c>
      <c r="B37" s="57" t="s">
        <v>58</v>
      </c>
      <c r="C37" s="52" t="s">
        <v>47</v>
      </c>
      <c r="E37" s="48">
        <v>27</v>
      </c>
      <c r="F37" s="54" t="str">
        <f t="shared" si="1"/>
        <v>2°</v>
      </c>
      <c r="G37" s="56"/>
    </row>
    <row r="38" spans="1:8" ht="12.75" customHeight="1" x14ac:dyDescent="0.2">
      <c r="A38" s="52">
        <v>9441</v>
      </c>
      <c r="B38" s="57" t="s">
        <v>59</v>
      </c>
      <c r="C38" s="52" t="s">
        <v>47</v>
      </c>
      <c r="E38" s="59">
        <v>34</v>
      </c>
      <c r="F38" s="60" t="str">
        <f t="shared" si="1"/>
        <v>1°</v>
      </c>
      <c r="G38" s="56"/>
    </row>
    <row r="39" spans="1:8" ht="12.75" customHeight="1" x14ac:dyDescent="0.2">
      <c r="A39" s="52">
        <v>9442</v>
      </c>
      <c r="B39" s="57" t="s">
        <v>60</v>
      </c>
      <c r="C39" s="52" t="s">
        <v>47</v>
      </c>
      <c r="E39" s="48">
        <v>22</v>
      </c>
      <c r="F39" s="54" t="str">
        <f t="shared" si="1"/>
        <v>3°</v>
      </c>
      <c r="G39" s="56"/>
    </row>
    <row r="40" spans="1:8" ht="12.75" customHeight="1" x14ac:dyDescent="0.2">
      <c r="A40" s="52">
        <v>4937</v>
      </c>
      <c r="B40" s="57" t="s">
        <v>61</v>
      </c>
      <c r="C40" s="52" t="s">
        <v>62</v>
      </c>
      <c r="E40" s="61">
        <v>18</v>
      </c>
      <c r="F40" s="61" t="str">
        <f t="shared" si="1"/>
        <v>4°</v>
      </c>
      <c r="G40" s="56"/>
    </row>
    <row r="41" spans="1:8" ht="12.75" customHeight="1" x14ac:dyDescent="0.25">
      <c r="A41" s="52">
        <v>9276</v>
      </c>
      <c r="B41" s="58" t="s">
        <v>63</v>
      </c>
      <c r="C41" s="52" t="s">
        <v>47</v>
      </c>
      <c r="E41" s="48">
        <v>18</v>
      </c>
      <c r="F41" s="54" t="str">
        <f t="shared" si="1"/>
        <v>4°</v>
      </c>
      <c r="G41" s="56"/>
    </row>
    <row r="42" spans="1:8" ht="12.75" customHeight="1" x14ac:dyDescent="0.2">
      <c r="A42" s="52">
        <v>4894</v>
      </c>
      <c r="B42" s="62" t="s">
        <v>64</v>
      </c>
      <c r="C42" s="52" t="s">
        <v>47</v>
      </c>
      <c r="E42" s="49">
        <v>27</v>
      </c>
      <c r="F42" s="54" t="str">
        <f t="shared" si="1"/>
        <v>2°</v>
      </c>
      <c r="G42" s="56"/>
    </row>
    <row r="43" spans="1:8" ht="12.75" customHeight="1" x14ac:dyDescent="0.2">
      <c r="A43" s="52">
        <v>8507</v>
      </c>
      <c r="B43" s="62" t="s">
        <v>65</v>
      </c>
      <c r="C43" s="52" t="s">
        <v>47</v>
      </c>
      <c r="E43" s="49">
        <v>42</v>
      </c>
      <c r="F43" s="54" t="str">
        <f t="shared" si="1"/>
        <v>exc</v>
      </c>
      <c r="G43" s="56"/>
    </row>
    <row r="44" spans="1:8" ht="12.75" customHeight="1" x14ac:dyDescent="0.2">
      <c r="A44" s="52">
        <v>8717</v>
      </c>
      <c r="B44" s="53" t="s">
        <v>66</v>
      </c>
      <c r="C44" s="52" t="s">
        <v>67</v>
      </c>
      <c r="E44" s="48">
        <v>18</v>
      </c>
      <c r="F44" s="54" t="str">
        <f t="shared" si="1"/>
        <v>4°</v>
      </c>
      <c r="G44" s="55"/>
    </row>
    <row r="45" spans="1:8" ht="12.75" customHeight="1" x14ac:dyDescent="0.2">
      <c r="A45" s="52">
        <v>8073</v>
      </c>
      <c r="B45" s="53" t="s">
        <v>68</v>
      </c>
      <c r="C45" s="52" t="s">
        <v>47</v>
      </c>
      <c r="E45" s="48"/>
      <c r="F45" s="54"/>
      <c r="G45" s="55"/>
    </row>
    <row r="46" spans="1:8" ht="12.75" customHeight="1" x14ac:dyDescent="0.2">
      <c r="A46" s="52">
        <v>8385</v>
      </c>
      <c r="B46" s="53" t="s">
        <v>69</v>
      </c>
      <c r="C46" s="52" t="s">
        <v>47</v>
      </c>
      <c r="E46" s="48">
        <v>18</v>
      </c>
      <c r="F46" s="54" t="str">
        <f>IF(E46=15,"5°",IF(E46=18,"4°",IF(E46=22,"3°",IF(E46=27,"2°",IF(E46=34,"1°",IF(E46=42,"exc",IF(E46=50,"hfd",IF(E46=60,"ere"))))))))</f>
        <v>4°</v>
      </c>
      <c r="G46" s="55"/>
    </row>
    <row r="47" spans="1:8" ht="12.75" customHeight="1" x14ac:dyDescent="0.2">
      <c r="A47" s="52">
        <v>9955</v>
      </c>
      <c r="B47" s="53" t="s">
        <v>70</v>
      </c>
      <c r="C47" s="52" t="s">
        <v>47</v>
      </c>
      <c r="E47" s="48">
        <v>22</v>
      </c>
      <c r="F47" s="54" t="str">
        <f>IF(E47=15,"5°",IF(E47=18,"4°",IF(E47=22,"3°",IF(E47=27,"2°",IF(E47=34,"1°",IF(E47=42,"exc",IF(E47=50,"hfd",IF(E47=60,"ere"))))))))</f>
        <v>3°</v>
      </c>
      <c r="G47" s="55"/>
    </row>
    <row r="48" spans="1:8" ht="12.75" customHeight="1" x14ac:dyDescent="0.2">
      <c r="A48" s="52">
        <v>9348</v>
      </c>
      <c r="B48" s="53" t="s">
        <v>71</v>
      </c>
      <c r="C48" s="52" t="s">
        <v>47</v>
      </c>
      <c r="E48" s="48">
        <v>18</v>
      </c>
      <c r="F48" s="54" t="str">
        <f>IF(E48=15,"5°",IF(E48=18,"4°",IF(E48=22,"3°",IF(E48=27,"2°",IF(E48=34,"1°",IF(E48=42,"exc",IF(E48=50,"hfd",IF(E48=60,"ere"))))))))</f>
        <v>4°</v>
      </c>
      <c r="G48" s="55"/>
    </row>
    <row r="49" spans="1:7" ht="12.75" customHeight="1" x14ac:dyDescent="0.2">
      <c r="A49" s="52">
        <v>8650</v>
      </c>
      <c r="B49" s="53" t="s">
        <v>72</v>
      </c>
      <c r="C49" s="52" t="s">
        <v>47</v>
      </c>
      <c r="E49" s="48"/>
      <c r="F49" s="54"/>
      <c r="G49" s="55"/>
    </row>
    <row r="50" spans="1:7" ht="12.75" customHeight="1" x14ac:dyDescent="0.2">
      <c r="A50" s="52"/>
      <c r="B50" s="53"/>
      <c r="C50" s="52"/>
      <c r="E50" s="48"/>
      <c r="F50" s="54"/>
      <c r="G50" s="55"/>
    </row>
    <row r="51" spans="1:7" ht="12" customHeight="1" x14ac:dyDescent="0.2">
      <c r="A51" s="52">
        <v>8689</v>
      </c>
      <c r="B51" s="53" t="s">
        <v>73</v>
      </c>
      <c r="C51" s="52" t="s">
        <v>74</v>
      </c>
      <c r="E51" s="48"/>
      <c r="F51" s="54" t="b">
        <f>IF(E51=15,"5°",IF(E51=18,"4°",IF(E51=22,"3°",IF(E51=27,"2°",IF(E51=34,"1°",IF(E51=42,"exc",IF(E51=50,"hfd",IF(E51=60,"ere"))))))))</f>
        <v>0</v>
      </c>
      <c r="G51" s="55"/>
    </row>
    <row r="52" spans="1:7" ht="12" customHeight="1" x14ac:dyDescent="0.2">
      <c r="A52" s="52">
        <v>8690</v>
      </c>
      <c r="B52" s="53" t="s">
        <v>75</v>
      </c>
      <c r="C52" s="52" t="s">
        <v>74</v>
      </c>
      <c r="E52" s="48"/>
      <c r="F52" s="54" t="b">
        <f>IF(E52=15,"5°",IF(E52=18,"4°",IF(E52=22,"3°",IF(E52=27,"2°",IF(E52=34,"1°",IF(E52=42,"exc",IF(E52=50,"hfd",IF(E52=60,"ere"))))))))</f>
        <v>0</v>
      </c>
      <c r="G52" s="55"/>
    </row>
    <row r="53" spans="1:7" ht="12" customHeight="1" x14ac:dyDescent="0.2">
      <c r="A53" s="52">
        <v>8704</v>
      </c>
      <c r="B53" s="53" t="s">
        <v>76</v>
      </c>
      <c r="C53" s="52" t="s">
        <v>74</v>
      </c>
      <c r="E53" s="48">
        <v>18</v>
      </c>
      <c r="F53" s="54" t="str">
        <f>IF(E53=15,"5°",IF(E53=18,"4°",IF(E53=22,"3°",IF(E53=27,"2°",IF(E53=34,"1°",IF(E53=42,"exc",IF(E53=50,"hfd",IF(E53=60,"ere"))))))))</f>
        <v>4°</v>
      </c>
      <c r="G53" s="55"/>
    </row>
    <row r="54" spans="1:7" ht="12" customHeight="1" x14ac:dyDescent="0.2">
      <c r="A54" s="52">
        <v>8691</v>
      </c>
      <c r="B54" s="57" t="s">
        <v>77</v>
      </c>
      <c r="C54" s="52" t="s">
        <v>74</v>
      </c>
      <c r="E54" s="48"/>
      <c r="F54" s="54"/>
      <c r="G54" s="55"/>
    </row>
    <row r="55" spans="1:7" ht="12" customHeight="1" x14ac:dyDescent="0.2">
      <c r="A55" s="52">
        <v>8649</v>
      </c>
      <c r="B55" s="57" t="s">
        <v>78</v>
      </c>
      <c r="C55" s="52" t="s">
        <v>74</v>
      </c>
      <c r="E55" s="48"/>
      <c r="F55" s="54"/>
      <c r="G55" s="55"/>
    </row>
    <row r="56" spans="1:7" ht="12" customHeight="1" x14ac:dyDescent="0.2">
      <c r="A56" s="52">
        <v>8658</v>
      </c>
      <c r="B56" s="57" t="s">
        <v>79</v>
      </c>
      <c r="C56" s="52" t="s">
        <v>74</v>
      </c>
      <c r="E56" s="48"/>
      <c r="F56" s="54"/>
      <c r="G56" s="55"/>
    </row>
    <row r="57" spans="1:7" ht="12" customHeight="1" x14ac:dyDescent="0.2">
      <c r="A57" s="52">
        <v>8652</v>
      </c>
      <c r="B57" s="57" t="s">
        <v>80</v>
      </c>
      <c r="C57" s="52" t="s">
        <v>74</v>
      </c>
      <c r="E57" s="48"/>
      <c r="F57" s="54"/>
      <c r="G57" s="55"/>
    </row>
    <row r="58" spans="1:7" ht="12" customHeight="1" x14ac:dyDescent="0.2">
      <c r="A58" s="52"/>
      <c r="B58" s="57"/>
      <c r="C58" s="52"/>
      <c r="E58" s="48"/>
      <c r="F58" s="54"/>
      <c r="G58" s="55"/>
    </row>
    <row r="59" spans="1:7" ht="12" customHeight="1" x14ac:dyDescent="0.2">
      <c r="A59" s="52">
        <v>4192</v>
      </c>
      <c r="B59" s="53" t="s">
        <v>81</v>
      </c>
      <c r="C59" s="52" t="s">
        <v>82</v>
      </c>
      <c r="E59" s="48"/>
      <c r="F59" s="54" t="b">
        <f t="shared" ref="F59:F68" si="2">IF(E59=15,"5°",IF(E59=18,"4°",IF(E59=22,"3°",IF(E59=27,"2°",IF(E59=34,"1°",IF(E59=42,"exc",IF(E59=50,"hfd",IF(E59=60,"ere"))))))))</f>
        <v>0</v>
      </c>
      <c r="G59" s="51"/>
    </row>
    <row r="60" spans="1:7" ht="12" customHeight="1" x14ac:dyDescent="0.2">
      <c r="A60" s="52">
        <v>9059</v>
      </c>
      <c r="B60" s="53" t="s">
        <v>83</v>
      </c>
      <c r="C60" s="52" t="s">
        <v>82</v>
      </c>
      <c r="E60" s="48"/>
      <c r="F60" s="54" t="b">
        <f t="shared" si="2"/>
        <v>0</v>
      </c>
      <c r="G60" s="51"/>
    </row>
    <row r="61" spans="1:7" ht="12" customHeight="1" x14ac:dyDescent="0.2">
      <c r="A61" s="52">
        <v>5500</v>
      </c>
      <c r="B61" s="53" t="s">
        <v>84</v>
      </c>
      <c r="C61" s="52" t="s">
        <v>82</v>
      </c>
      <c r="E61" s="48"/>
      <c r="F61" s="54" t="b">
        <f t="shared" si="2"/>
        <v>0</v>
      </c>
      <c r="G61" s="51"/>
    </row>
    <row r="62" spans="1:7" ht="12" customHeight="1" x14ac:dyDescent="0.2">
      <c r="A62" s="52">
        <v>4143</v>
      </c>
      <c r="B62" s="53" t="s">
        <v>85</v>
      </c>
      <c r="C62" s="52" t="s">
        <v>82</v>
      </c>
      <c r="E62" s="48"/>
      <c r="F62" s="54" t="b">
        <f t="shared" si="2"/>
        <v>0</v>
      </c>
      <c r="G62" s="51"/>
    </row>
    <row r="63" spans="1:7" ht="12" customHeight="1" x14ac:dyDescent="0.2">
      <c r="A63" s="52">
        <v>6189</v>
      </c>
      <c r="B63" s="53" t="s">
        <v>86</v>
      </c>
      <c r="C63" s="52" t="s">
        <v>82</v>
      </c>
      <c r="E63" s="48"/>
      <c r="F63" s="54" t="b">
        <f t="shared" si="2"/>
        <v>0</v>
      </c>
      <c r="G63" s="51"/>
    </row>
    <row r="64" spans="1:7" ht="12" customHeight="1" x14ac:dyDescent="0.2">
      <c r="A64" s="52">
        <v>7796</v>
      </c>
      <c r="B64" s="53" t="s">
        <v>87</v>
      </c>
      <c r="C64" s="52" t="s">
        <v>82</v>
      </c>
      <c r="E64" s="48">
        <v>22</v>
      </c>
      <c r="F64" s="54" t="str">
        <f t="shared" si="2"/>
        <v>3°</v>
      </c>
      <c r="G64" s="51"/>
    </row>
    <row r="65" spans="1:7" ht="12" customHeight="1" x14ac:dyDescent="0.2">
      <c r="A65" s="52">
        <v>7822</v>
      </c>
      <c r="B65" s="53" t="s">
        <v>88</v>
      </c>
      <c r="C65" s="52" t="s">
        <v>82</v>
      </c>
      <c r="E65" s="48"/>
      <c r="F65" s="54" t="b">
        <f t="shared" si="2"/>
        <v>0</v>
      </c>
      <c r="G65" s="51"/>
    </row>
    <row r="66" spans="1:7" ht="12" customHeight="1" x14ac:dyDescent="0.2">
      <c r="A66" s="52">
        <v>9512</v>
      </c>
      <c r="B66" s="53" t="s">
        <v>89</v>
      </c>
      <c r="C66" s="52" t="s">
        <v>82</v>
      </c>
      <c r="E66" s="48"/>
      <c r="F66" s="54" t="b">
        <f t="shared" si="2"/>
        <v>0</v>
      </c>
      <c r="G66" s="51"/>
    </row>
    <row r="67" spans="1:7" ht="11.45" customHeight="1" x14ac:dyDescent="0.2">
      <c r="A67" s="52">
        <v>9513</v>
      </c>
      <c r="B67" s="53" t="s">
        <v>90</v>
      </c>
      <c r="C67" s="52" t="s">
        <v>82</v>
      </c>
      <c r="E67" s="48"/>
      <c r="F67" s="54" t="b">
        <f t="shared" si="2"/>
        <v>0</v>
      </c>
      <c r="G67" s="51"/>
    </row>
    <row r="68" spans="1:7" ht="12" customHeight="1" x14ac:dyDescent="0.2">
      <c r="A68" s="52">
        <v>4682</v>
      </c>
      <c r="B68" s="53" t="s">
        <v>91</v>
      </c>
      <c r="C68" s="52" t="s">
        <v>82</v>
      </c>
      <c r="E68" s="48">
        <v>27</v>
      </c>
      <c r="F68" s="54" t="str">
        <f t="shared" si="2"/>
        <v>2°</v>
      </c>
      <c r="G68" s="51"/>
    </row>
    <row r="69" spans="1:7" ht="12" customHeight="1" x14ac:dyDescent="0.2">
      <c r="A69" s="52"/>
      <c r="B69" s="53"/>
      <c r="C69" s="52"/>
      <c r="E69" s="48"/>
      <c r="F69" s="54"/>
      <c r="G69" s="51"/>
    </row>
    <row r="70" spans="1:7" ht="12" customHeight="1" x14ac:dyDescent="0.2">
      <c r="A70" s="63">
        <v>7465</v>
      </c>
      <c r="B70" s="53" t="s">
        <v>92</v>
      </c>
      <c r="C70" s="52" t="s">
        <v>93</v>
      </c>
      <c r="E70" s="48"/>
      <c r="F70" s="54" t="b">
        <f t="shared" ref="F70:F75" si="3">IF(E70=15,"5°",IF(E70=18,"4°",IF(E70=22,"3°",IF(E70=27,"2°",IF(E70=34,"1°",IF(E70=42,"exc",IF(E70=50,"hfd",IF(E70=60,"ere"))))))))</f>
        <v>0</v>
      </c>
    </row>
    <row r="71" spans="1:7" ht="12" customHeight="1" x14ac:dyDescent="0.2">
      <c r="A71" s="63">
        <v>9413</v>
      </c>
      <c r="B71" s="53" t="s">
        <v>94</v>
      </c>
      <c r="C71" s="52" t="s">
        <v>93</v>
      </c>
      <c r="E71" s="48"/>
      <c r="F71" s="54" t="b">
        <f t="shared" si="3"/>
        <v>0</v>
      </c>
    </row>
    <row r="72" spans="1:7" ht="12" customHeight="1" x14ac:dyDescent="0.2">
      <c r="A72" s="63">
        <v>5682</v>
      </c>
      <c r="B72" s="53" t="s">
        <v>95</v>
      </c>
      <c r="C72" s="52" t="s">
        <v>93</v>
      </c>
      <c r="E72" s="48"/>
      <c r="F72" s="54" t="b">
        <f t="shared" si="3"/>
        <v>0</v>
      </c>
    </row>
    <row r="73" spans="1:7" ht="12" customHeight="1" x14ac:dyDescent="0.2">
      <c r="A73" s="63">
        <v>4188</v>
      </c>
      <c r="B73" s="53" t="s">
        <v>96</v>
      </c>
      <c r="C73" s="52" t="s">
        <v>93</v>
      </c>
      <c r="E73" s="48">
        <v>18</v>
      </c>
      <c r="F73" s="54" t="str">
        <f t="shared" si="3"/>
        <v>4°</v>
      </c>
    </row>
    <row r="74" spans="1:7" ht="12" customHeight="1" x14ac:dyDescent="0.2">
      <c r="A74" s="63">
        <v>4180</v>
      </c>
      <c r="B74" s="53" t="s">
        <v>97</v>
      </c>
      <c r="C74" s="52" t="s">
        <v>93</v>
      </c>
      <c r="E74" s="48">
        <v>34</v>
      </c>
      <c r="F74" s="54" t="str">
        <f t="shared" si="3"/>
        <v>1°</v>
      </c>
    </row>
    <row r="75" spans="1:7" ht="12" customHeight="1" x14ac:dyDescent="0.2">
      <c r="A75" s="52">
        <v>8047</v>
      </c>
      <c r="B75" s="53" t="s">
        <v>98</v>
      </c>
      <c r="C75" s="52" t="s">
        <v>93</v>
      </c>
      <c r="E75" s="48">
        <v>22</v>
      </c>
      <c r="F75" s="54" t="str">
        <f t="shared" si="3"/>
        <v>3°</v>
      </c>
      <c r="G75" s="55"/>
    </row>
    <row r="76" spans="1:7" ht="12" customHeight="1" x14ac:dyDescent="0.2">
      <c r="A76" s="52"/>
      <c r="B76" s="53"/>
      <c r="C76" s="52"/>
      <c r="E76" s="48"/>
      <c r="F76" s="54"/>
      <c r="G76" s="55"/>
    </row>
    <row r="77" spans="1:7" ht="12" customHeight="1" x14ac:dyDescent="0.2">
      <c r="A77" s="52">
        <v>4763</v>
      </c>
      <c r="B77" s="53" t="s">
        <v>99</v>
      </c>
      <c r="C77" s="52" t="s">
        <v>100</v>
      </c>
      <c r="E77" s="48">
        <v>34</v>
      </c>
      <c r="F77" s="54" t="str">
        <f t="shared" ref="F77:F99" si="4">IF(E77=15,"5°",IF(E77=18,"4°",IF(E77=22,"3°",IF(E77=27,"2°",IF(E77=34,"1°",IF(E77=42,"exc",IF(E77=50,"hfd",IF(E77=60,"ere"))))))))</f>
        <v>1°</v>
      </c>
      <c r="G77" s="55"/>
    </row>
    <row r="78" spans="1:7" ht="12" customHeight="1" x14ac:dyDescent="0.2">
      <c r="A78" s="52">
        <v>1061</v>
      </c>
      <c r="B78" s="57" t="s">
        <v>101</v>
      </c>
      <c r="C78" s="52" t="s">
        <v>100</v>
      </c>
      <c r="E78" s="48"/>
      <c r="F78" s="54" t="b">
        <f t="shared" si="4"/>
        <v>0</v>
      </c>
      <c r="G78" s="55"/>
    </row>
    <row r="79" spans="1:7" ht="12" customHeight="1" x14ac:dyDescent="0.2">
      <c r="A79" s="52">
        <v>4762</v>
      </c>
      <c r="B79" s="57" t="s">
        <v>102</v>
      </c>
      <c r="C79" s="52" t="s">
        <v>100</v>
      </c>
      <c r="E79" s="48">
        <v>34</v>
      </c>
      <c r="F79" s="54" t="str">
        <f t="shared" si="4"/>
        <v>1°</v>
      </c>
    </row>
    <row r="80" spans="1:7" ht="12" customHeight="1" x14ac:dyDescent="0.2">
      <c r="A80" s="52">
        <v>4765</v>
      </c>
      <c r="B80" s="53" t="s">
        <v>103</v>
      </c>
      <c r="C80" s="52" t="s">
        <v>100</v>
      </c>
      <c r="E80" s="61">
        <v>34</v>
      </c>
      <c r="F80" s="61" t="str">
        <f t="shared" si="4"/>
        <v>1°</v>
      </c>
      <c r="G80" s="55"/>
    </row>
    <row r="81" spans="1:7" ht="12" customHeight="1" x14ac:dyDescent="0.2">
      <c r="A81" s="52">
        <v>4768</v>
      </c>
      <c r="B81" s="57" t="s">
        <v>104</v>
      </c>
      <c r="C81" s="52" t="s">
        <v>100</v>
      </c>
      <c r="E81" s="48">
        <v>27</v>
      </c>
      <c r="F81" s="54" t="str">
        <f t="shared" si="4"/>
        <v>2°</v>
      </c>
      <c r="G81" s="55"/>
    </row>
    <row r="82" spans="1:7" ht="11.45" customHeight="1" x14ac:dyDescent="0.2">
      <c r="A82" s="52">
        <v>8156</v>
      </c>
      <c r="B82" s="57" t="s">
        <v>105</v>
      </c>
      <c r="C82" s="52" t="s">
        <v>100</v>
      </c>
      <c r="E82" s="48">
        <v>18</v>
      </c>
      <c r="F82" s="54" t="str">
        <f t="shared" si="4"/>
        <v>4°</v>
      </c>
      <c r="G82" s="55"/>
    </row>
    <row r="83" spans="1:7" ht="12" customHeight="1" x14ac:dyDescent="0.2">
      <c r="A83" s="52">
        <v>4776</v>
      </c>
      <c r="B83" s="53" t="s">
        <v>106</v>
      </c>
      <c r="C83" s="52" t="s">
        <v>100</v>
      </c>
      <c r="E83" s="48">
        <v>27</v>
      </c>
      <c r="F83" s="54" t="str">
        <f t="shared" si="4"/>
        <v>2°</v>
      </c>
      <c r="G83" s="55"/>
    </row>
    <row r="84" spans="1:7" ht="12" customHeight="1" x14ac:dyDescent="0.2">
      <c r="A84" s="52">
        <v>4778</v>
      </c>
      <c r="B84" s="57" t="s">
        <v>107</v>
      </c>
      <c r="C84" s="52" t="s">
        <v>100</v>
      </c>
      <c r="E84" s="48">
        <v>34</v>
      </c>
      <c r="F84" s="54" t="str">
        <f t="shared" si="4"/>
        <v>1°</v>
      </c>
      <c r="G84" s="55"/>
    </row>
    <row r="85" spans="1:7" ht="12" customHeight="1" x14ac:dyDescent="0.2">
      <c r="A85" s="52">
        <v>7697</v>
      </c>
      <c r="B85" s="57" t="s">
        <v>108</v>
      </c>
      <c r="C85" s="52" t="s">
        <v>100</v>
      </c>
      <c r="E85" s="48"/>
      <c r="F85" s="54" t="b">
        <f t="shared" si="4"/>
        <v>0</v>
      </c>
      <c r="G85" s="55"/>
    </row>
    <row r="86" spans="1:7" ht="12" customHeight="1" x14ac:dyDescent="0.2">
      <c r="A86" s="52">
        <v>8090</v>
      </c>
      <c r="B86" s="53" t="s">
        <v>109</v>
      </c>
      <c r="C86" s="52" t="s">
        <v>100</v>
      </c>
      <c r="E86" s="48">
        <v>22</v>
      </c>
      <c r="F86" s="54" t="str">
        <f t="shared" si="4"/>
        <v>3°</v>
      </c>
      <c r="G86" s="55"/>
    </row>
    <row r="87" spans="1:7" ht="12" customHeight="1" x14ac:dyDescent="0.2">
      <c r="A87" s="52">
        <v>4693</v>
      </c>
      <c r="B87" s="57" t="s">
        <v>110</v>
      </c>
      <c r="C87" s="52" t="s">
        <v>100</v>
      </c>
      <c r="E87" s="48">
        <v>42</v>
      </c>
      <c r="F87" s="54" t="str">
        <f t="shared" si="4"/>
        <v>exc</v>
      </c>
      <c r="G87" s="55"/>
    </row>
    <row r="88" spans="1:7" ht="11.45" customHeight="1" x14ac:dyDescent="0.2">
      <c r="A88" s="52">
        <v>4733</v>
      </c>
      <c r="B88" s="53" t="s">
        <v>111</v>
      </c>
      <c r="C88" s="52" t="s">
        <v>100</v>
      </c>
      <c r="E88" s="48">
        <v>27</v>
      </c>
      <c r="F88" s="54" t="str">
        <f t="shared" si="4"/>
        <v>2°</v>
      </c>
      <c r="G88" s="55"/>
    </row>
    <row r="89" spans="1:7" ht="12" customHeight="1" x14ac:dyDescent="0.2">
      <c r="A89" s="52">
        <v>6720</v>
      </c>
      <c r="B89" s="53" t="s">
        <v>112</v>
      </c>
      <c r="C89" s="52" t="s">
        <v>100</v>
      </c>
      <c r="E89" s="48"/>
      <c r="F89" s="54" t="b">
        <f t="shared" si="4"/>
        <v>0</v>
      </c>
      <c r="G89" s="55"/>
    </row>
    <row r="90" spans="1:7" ht="12" customHeight="1" x14ac:dyDescent="0.2">
      <c r="A90" s="52">
        <v>4738</v>
      </c>
      <c r="B90" s="57" t="s">
        <v>113</v>
      </c>
      <c r="C90" s="52" t="s">
        <v>114</v>
      </c>
      <c r="E90" s="48">
        <v>50</v>
      </c>
      <c r="F90" s="54" t="str">
        <f t="shared" si="4"/>
        <v>hfd</v>
      </c>
      <c r="G90" s="55"/>
    </row>
    <row r="91" spans="1:7" ht="12" customHeight="1" x14ac:dyDescent="0.2">
      <c r="A91" s="52">
        <v>6094</v>
      </c>
      <c r="B91" s="57" t="s">
        <v>115</v>
      </c>
      <c r="C91" s="52" t="s">
        <v>100</v>
      </c>
      <c r="E91" s="48">
        <v>60</v>
      </c>
      <c r="F91" s="54" t="str">
        <f t="shared" si="4"/>
        <v>ere</v>
      </c>
      <c r="G91" s="55"/>
    </row>
    <row r="92" spans="1:7" ht="11.45" customHeight="1" x14ac:dyDescent="0.2">
      <c r="A92" s="52">
        <v>9461</v>
      </c>
      <c r="B92" s="53" t="s">
        <v>116</v>
      </c>
      <c r="C92" s="52" t="s">
        <v>100</v>
      </c>
      <c r="E92" s="48"/>
      <c r="F92" s="54" t="b">
        <f t="shared" si="4"/>
        <v>0</v>
      </c>
      <c r="G92" s="55"/>
    </row>
    <row r="93" spans="1:7" ht="12" customHeight="1" x14ac:dyDescent="0.2">
      <c r="A93" s="52">
        <v>2299</v>
      </c>
      <c r="B93" s="57" t="s">
        <v>117</v>
      </c>
      <c r="C93" s="52" t="s">
        <v>100</v>
      </c>
      <c r="E93" s="48">
        <v>15</v>
      </c>
      <c r="F93" s="54" t="str">
        <f t="shared" si="4"/>
        <v>5°</v>
      </c>
      <c r="G93" s="55"/>
    </row>
    <row r="94" spans="1:7" ht="12" customHeight="1" x14ac:dyDescent="0.2">
      <c r="A94" s="52">
        <v>1055</v>
      </c>
      <c r="B94" s="53" t="s">
        <v>118</v>
      </c>
      <c r="C94" s="52" t="s">
        <v>100</v>
      </c>
      <c r="E94" s="48"/>
      <c r="F94" s="54" t="b">
        <f t="shared" si="4"/>
        <v>0</v>
      </c>
      <c r="G94" s="55"/>
    </row>
    <row r="95" spans="1:7" ht="12" customHeight="1" x14ac:dyDescent="0.2">
      <c r="A95" s="52">
        <v>8705</v>
      </c>
      <c r="B95" s="53" t="s">
        <v>119</v>
      </c>
      <c r="C95" s="52" t="s">
        <v>100</v>
      </c>
      <c r="E95" s="48"/>
      <c r="F95" s="54" t="b">
        <f t="shared" si="4"/>
        <v>0</v>
      </c>
      <c r="G95" s="55"/>
    </row>
    <row r="96" spans="1:7" ht="12" customHeight="1" x14ac:dyDescent="0.2">
      <c r="A96" s="52">
        <v>4774</v>
      </c>
      <c r="B96" s="53" t="s">
        <v>120</v>
      </c>
      <c r="C96" s="52" t="s">
        <v>100</v>
      </c>
      <c r="E96" s="48">
        <v>34</v>
      </c>
      <c r="F96" s="54" t="str">
        <f t="shared" si="4"/>
        <v>1°</v>
      </c>
      <c r="G96" s="55"/>
    </row>
    <row r="97" spans="1:7" ht="12" customHeight="1" x14ac:dyDescent="0.2">
      <c r="A97" s="52">
        <v>8697</v>
      </c>
      <c r="B97" s="57" t="s">
        <v>121</v>
      </c>
      <c r="C97" s="52" t="s">
        <v>100</v>
      </c>
      <c r="E97" s="48">
        <v>50</v>
      </c>
      <c r="F97" s="54" t="str">
        <f t="shared" si="4"/>
        <v>hfd</v>
      </c>
      <c r="G97" s="55"/>
    </row>
    <row r="98" spans="1:7" ht="11.45" customHeight="1" x14ac:dyDescent="0.2">
      <c r="A98" s="52">
        <v>4759</v>
      </c>
      <c r="B98" s="53" t="s">
        <v>122</v>
      </c>
      <c r="C98" s="52" t="s">
        <v>100</v>
      </c>
      <c r="E98" s="48">
        <v>15</v>
      </c>
      <c r="F98" s="54" t="str">
        <f t="shared" si="4"/>
        <v>5°</v>
      </c>
      <c r="G98" s="55"/>
    </row>
    <row r="99" spans="1:7" ht="12" customHeight="1" x14ac:dyDescent="0.2">
      <c r="A99" s="52">
        <v>1060</v>
      </c>
      <c r="B99" s="53" t="s">
        <v>123</v>
      </c>
      <c r="C99" s="52" t="s">
        <v>100</v>
      </c>
      <c r="E99" s="48">
        <v>34</v>
      </c>
      <c r="F99" s="54" t="str">
        <f t="shared" si="4"/>
        <v>1°</v>
      </c>
      <c r="G99" s="55"/>
    </row>
    <row r="100" spans="1:7" ht="11.45" customHeight="1" x14ac:dyDescent="0.2">
      <c r="A100" s="52">
        <v>9018</v>
      </c>
      <c r="B100" s="53" t="s">
        <v>124</v>
      </c>
      <c r="C100" s="52" t="s">
        <v>100</v>
      </c>
      <c r="E100" s="48"/>
      <c r="F100" s="54"/>
      <c r="G100" s="55"/>
    </row>
    <row r="101" spans="1:7" ht="12" customHeight="1" x14ac:dyDescent="0.2">
      <c r="A101" s="52">
        <v>9957</v>
      </c>
      <c r="B101" s="53" t="s">
        <v>125</v>
      </c>
      <c r="C101" s="52" t="s">
        <v>100</v>
      </c>
      <c r="E101" s="48"/>
      <c r="F101" s="54"/>
      <c r="G101" s="55"/>
    </row>
    <row r="102" spans="1:7" ht="12" customHeight="1" x14ac:dyDescent="0.2">
      <c r="A102" s="52">
        <v>9958</v>
      </c>
      <c r="B102" s="53" t="s">
        <v>126</v>
      </c>
      <c r="C102" s="52" t="s">
        <v>100</v>
      </c>
      <c r="E102" s="48"/>
      <c r="F102" s="54" t="b">
        <f>IF(E102=15,"5°",IF(E102=18,"4°",IF(E102=22,"3°",IF(E102=27,"2°",IF(E102=34,"1°",IF(E102=42,"exc",IF(E102=50,"hfd",IF(E102=60,"ere"))))))))</f>
        <v>0</v>
      </c>
      <c r="G102" s="55"/>
    </row>
    <row r="103" spans="1:7" ht="12" customHeight="1" x14ac:dyDescent="0.2">
      <c r="A103" s="52">
        <v>9766</v>
      </c>
      <c r="B103" s="53" t="s">
        <v>127</v>
      </c>
      <c r="C103" s="52" t="s">
        <v>100</v>
      </c>
      <c r="E103" s="48"/>
      <c r="F103" s="54"/>
      <c r="G103" s="55"/>
    </row>
    <row r="104" spans="1:7" ht="12" customHeight="1" x14ac:dyDescent="0.2">
      <c r="A104" s="52">
        <v>9045</v>
      </c>
      <c r="B104" s="53" t="s">
        <v>128</v>
      </c>
      <c r="C104" s="52" t="s">
        <v>100</v>
      </c>
      <c r="E104" s="48"/>
      <c r="F104" s="54"/>
      <c r="G104" s="55"/>
    </row>
    <row r="105" spans="1:7" ht="12" customHeight="1" x14ac:dyDescent="0.2">
      <c r="A105" s="52"/>
      <c r="B105" s="53"/>
      <c r="C105" s="52"/>
      <c r="E105" s="48"/>
      <c r="F105" s="54"/>
      <c r="G105" s="55"/>
    </row>
    <row r="106" spans="1:7" ht="12" customHeight="1" x14ac:dyDescent="0.2">
      <c r="A106" s="52">
        <v>4454</v>
      </c>
      <c r="B106" s="53" t="s">
        <v>129</v>
      </c>
      <c r="C106" s="52" t="s">
        <v>130</v>
      </c>
      <c r="E106" s="48">
        <v>15</v>
      </c>
      <c r="F106" s="54" t="str">
        <f t="shared" ref="F106:F121" si="5">IF(E106=15,"5°",IF(E106=18,"4°",IF(E106=22,"3°",IF(E106=27,"2°",IF(E106=34,"1°",IF(E106=42,"exc",IF(E106=50,"hfd",IF(E106=60,"ere"))))))))</f>
        <v>5°</v>
      </c>
      <c r="G106" s="55"/>
    </row>
    <row r="107" spans="1:7" ht="12" customHeight="1" x14ac:dyDescent="0.2">
      <c r="A107" s="52">
        <v>4466</v>
      </c>
      <c r="B107" s="53" t="s">
        <v>131</v>
      </c>
      <c r="C107" s="52" t="s">
        <v>130</v>
      </c>
      <c r="E107" s="65">
        <v>22</v>
      </c>
      <c r="F107" s="65" t="str">
        <f t="shared" si="5"/>
        <v>3°</v>
      </c>
      <c r="G107" s="55"/>
    </row>
    <row r="108" spans="1:7" ht="12" customHeight="1" x14ac:dyDescent="0.2">
      <c r="A108" s="52">
        <v>4541</v>
      </c>
      <c r="B108" s="53" t="s">
        <v>132</v>
      </c>
      <c r="C108" s="52" t="s">
        <v>130</v>
      </c>
      <c r="E108" s="48">
        <v>50</v>
      </c>
      <c r="F108" s="54" t="str">
        <f t="shared" si="5"/>
        <v>hfd</v>
      </c>
      <c r="G108" s="55"/>
    </row>
    <row r="109" spans="1:7" ht="12" customHeight="1" x14ac:dyDescent="0.2">
      <c r="A109" s="52">
        <v>4587</v>
      </c>
      <c r="B109" s="53" t="s">
        <v>133</v>
      </c>
      <c r="C109" s="52" t="s">
        <v>130</v>
      </c>
      <c r="E109" s="66">
        <v>42</v>
      </c>
      <c r="F109" s="67" t="str">
        <f t="shared" si="5"/>
        <v>exc</v>
      </c>
      <c r="G109" s="55"/>
    </row>
    <row r="110" spans="1:7" ht="12" customHeight="1" x14ac:dyDescent="0.2">
      <c r="A110" s="52">
        <v>6701</v>
      </c>
      <c r="B110" s="53" t="s">
        <v>134</v>
      </c>
      <c r="C110" s="52" t="s">
        <v>130</v>
      </c>
      <c r="E110" s="48">
        <v>34</v>
      </c>
      <c r="F110" s="54" t="str">
        <f t="shared" si="5"/>
        <v>1°</v>
      </c>
      <c r="G110" s="55"/>
    </row>
    <row r="111" spans="1:7" ht="12" customHeight="1" x14ac:dyDescent="0.2">
      <c r="A111" s="52">
        <v>6703</v>
      </c>
      <c r="B111" s="53" t="s">
        <v>135</v>
      </c>
      <c r="C111" s="52" t="s">
        <v>130</v>
      </c>
      <c r="E111" s="66">
        <v>50</v>
      </c>
      <c r="F111" s="54" t="str">
        <f t="shared" si="5"/>
        <v>hfd</v>
      </c>
      <c r="G111" s="55"/>
    </row>
    <row r="112" spans="1:7" ht="12" customHeight="1" x14ac:dyDescent="0.2">
      <c r="A112" s="52">
        <v>7203</v>
      </c>
      <c r="B112" s="53" t="s">
        <v>136</v>
      </c>
      <c r="C112" s="52" t="s">
        <v>130</v>
      </c>
      <c r="E112" s="48">
        <v>42</v>
      </c>
      <c r="F112" s="54" t="str">
        <f t="shared" si="5"/>
        <v>exc</v>
      </c>
      <c r="G112" s="55"/>
    </row>
    <row r="113" spans="1:7" ht="12" customHeight="1" x14ac:dyDescent="0.2">
      <c r="A113" s="52">
        <v>7498</v>
      </c>
      <c r="B113" s="53" t="s">
        <v>137</v>
      </c>
      <c r="C113" s="52" t="s">
        <v>130</v>
      </c>
      <c r="E113" s="48">
        <v>50</v>
      </c>
      <c r="F113" s="48" t="str">
        <f t="shared" si="5"/>
        <v>hfd</v>
      </c>
      <c r="G113" s="55"/>
    </row>
    <row r="114" spans="1:7" ht="12" customHeight="1" x14ac:dyDescent="0.2">
      <c r="A114" s="52">
        <v>8163</v>
      </c>
      <c r="B114" s="57" t="s">
        <v>138</v>
      </c>
      <c r="C114" s="52" t="s">
        <v>130</v>
      </c>
      <c r="E114" s="48">
        <v>27</v>
      </c>
      <c r="F114" s="54" t="str">
        <f t="shared" si="5"/>
        <v>2°</v>
      </c>
      <c r="G114" s="55"/>
    </row>
    <row r="115" spans="1:7" ht="12" customHeight="1" x14ac:dyDescent="0.2">
      <c r="A115" s="52">
        <v>8654</v>
      </c>
      <c r="B115" s="53" t="s">
        <v>139</v>
      </c>
      <c r="C115" s="52" t="s">
        <v>130</v>
      </c>
      <c r="E115" s="48">
        <v>27</v>
      </c>
      <c r="F115" s="54" t="str">
        <f t="shared" si="5"/>
        <v>2°</v>
      </c>
      <c r="G115" s="55"/>
    </row>
    <row r="116" spans="1:7" ht="12" customHeight="1" x14ac:dyDescent="0.2">
      <c r="A116" s="52">
        <v>8890</v>
      </c>
      <c r="B116" s="53" t="s">
        <v>140</v>
      </c>
      <c r="C116" s="52" t="s">
        <v>130</v>
      </c>
      <c r="E116" s="48">
        <v>22</v>
      </c>
      <c r="F116" s="54" t="str">
        <f t="shared" si="5"/>
        <v>3°</v>
      </c>
      <c r="G116" s="55"/>
    </row>
    <row r="117" spans="1:7" ht="12" customHeight="1" x14ac:dyDescent="0.2">
      <c r="A117" s="52">
        <v>4506</v>
      </c>
      <c r="B117" s="57" t="s">
        <v>141</v>
      </c>
      <c r="C117" s="52" t="s">
        <v>130</v>
      </c>
      <c r="E117" s="68">
        <v>50</v>
      </c>
      <c r="F117" s="68" t="str">
        <f t="shared" si="5"/>
        <v>hfd</v>
      </c>
      <c r="G117" s="55"/>
    </row>
    <row r="118" spans="1:7" ht="12" customHeight="1" x14ac:dyDescent="0.2">
      <c r="A118" s="52">
        <v>9419</v>
      </c>
      <c r="B118" s="53" t="s">
        <v>142</v>
      </c>
      <c r="C118" s="52" t="s">
        <v>130</v>
      </c>
      <c r="E118" s="48">
        <v>18</v>
      </c>
      <c r="F118" s="54" t="str">
        <f t="shared" si="5"/>
        <v>4°</v>
      </c>
      <c r="G118" s="55"/>
    </row>
    <row r="119" spans="1:7" ht="12" customHeight="1" x14ac:dyDescent="0.2">
      <c r="A119" s="52">
        <v>9959</v>
      </c>
      <c r="B119" s="53" t="s">
        <v>143</v>
      </c>
      <c r="C119" s="52" t="s">
        <v>130</v>
      </c>
      <c r="E119" s="48">
        <v>22</v>
      </c>
      <c r="F119" s="54" t="str">
        <f t="shared" si="5"/>
        <v>3°</v>
      </c>
      <c r="G119" s="55"/>
    </row>
    <row r="120" spans="1:7" ht="12" customHeight="1" x14ac:dyDescent="0.2">
      <c r="A120" s="52">
        <v>8655</v>
      </c>
      <c r="B120" s="53" t="s">
        <v>144</v>
      </c>
      <c r="C120" s="52" t="s">
        <v>130</v>
      </c>
      <c r="D120" s="48" t="s">
        <v>45</v>
      </c>
      <c r="E120" s="48">
        <v>27</v>
      </c>
      <c r="F120" s="54" t="str">
        <f t="shared" si="5"/>
        <v>2°</v>
      </c>
      <c r="G120" s="55"/>
    </row>
    <row r="121" spans="1:7" ht="12" customHeight="1" x14ac:dyDescent="0.2">
      <c r="A121" s="52">
        <v>4394</v>
      </c>
      <c r="B121" s="53" t="s">
        <v>145</v>
      </c>
      <c r="C121" s="52" t="s">
        <v>130</v>
      </c>
      <c r="E121" s="48">
        <v>34</v>
      </c>
      <c r="F121" s="54" t="str">
        <f t="shared" si="5"/>
        <v>1°</v>
      </c>
      <c r="G121" s="55"/>
    </row>
    <row r="122" spans="1:7" ht="12" customHeight="1" x14ac:dyDescent="0.2">
      <c r="A122" s="52"/>
      <c r="B122" s="53"/>
      <c r="C122" s="52"/>
      <c r="E122" s="48"/>
      <c r="F122" s="54"/>
      <c r="G122" s="55"/>
    </row>
    <row r="123" spans="1:7" ht="12" customHeight="1" x14ac:dyDescent="0.2">
      <c r="A123" s="52">
        <v>8918</v>
      </c>
      <c r="B123" s="53" t="s">
        <v>146</v>
      </c>
      <c r="C123" s="52" t="s">
        <v>147</v>
      </c>
      <c r="E123" s="48">
        <v>18</v>
      </c>
      <c r="F123" s="54" t="str">
        <f>IF(E123=15,"5°",IF(E123=18,"4°",IF(E123=22,"3°",IF(E123=27,"2°",IF(E123=34,"1°",IF(E123=42,"exc",IF(E123=50,"hfd",IF(E123=60,"ere"))))))))</f>
        <v>4°</v>
      </c>
      <c r="G123" s="55"/>
    </row>
    <row r="124" spans="1:7" ht="12" customHeight="1" x14ac:dyDescent="0.2">
      <c r="A124" s="52">
        <v>9428</v>
      </c>
      <c r="B124" s="53" t="s">
        <v>148</v>
      </c>
      <c r="C124" s="52" t="s">
        <v>147</v>
      </c>
      <c r="E124" s="48"/>
      <c r="F124" s="54" t="b">
        <f>IF(E124=15,"5°",IF(E124=18,"4°",IF(E124=22,"3°",IF(E124=27,"2°",IF(E124=34,"1°",IF(E124=42,"exc",IF(E124=50,"hfd",IF(E124=60,"ere"))))))))</f>
        <v>0</v>
      </c>
      <c r="G124" s="56"/>
    </row>
    <row r="125" spans="1:7" ht="12" customHeight="1" x14ac:dyDescent="0.2">
      <c r="A125" s="52">
        <v>9429</v>
      </c>
      <c r="B125" s="53" t="s">
        <v>149</v>
      </c>
      <c r="C125" s="52" t="s">
        <v>147</v>
      </c>
      <c r="E125" s="48">
        <v>18</v>
      </c>
      <c r="F125" s="54" t="str">
        <f>IF(E125=15,"5°",IF(E125=18,"4°",IF(E125=22,"3°",IF(E125=27,"2°",IF(E125=34,"1°",IF(E125=42,"exc",IF(E125=50,"hfd",IF(E125=60,"ere"))))))))</f>
        <v>4°</v>
      </c>
      <c r="G125" s="55"/>
    </row>
    <row r="126" spans="1:7" ht="12" customHeight="1" x14ac:dyDescent="0.2">
      <c r="A126" s="52">
        <v>9520</v>
      </c>
      <c r="B126" s="53" t="s">
        <v>150</v>
      </c>
      <c r="C126" s="52" t="s">
        <v>147</v>
      </c>
      <c r="E126" s="48"/>
      <c r="F126" s="54"/>
      <c r="G126" s="55"/>
    </row>
    <row r="127" spans="1:7" ht="12" customHeight="1" x14ac:dyDescent="0.2">
      <c r="A127" s="52">
        <v>9960</v>
      </c>
      <c r="B127" s="53" t="s">
        <v>151</v>
      </c>
      <c r="C127" s="52" t="s">
        <v>147</v>
      </c>
      <c r="E127" s="48"/>
      <c r="F127" s="54"/>
      <c r="G127" s="55"/>
    </row>
    <row r="128" spans="1:7" ht="12" customHeight="1" x14ac:dyDescent="0.2">
      <c r="A128" s="52">
        <v>9262</v>
      </c>
      <c r="B128" s="53" t="s">
        <v>152</v>
      </c>
      <c r="C128" s="52" t="s">
        <v>147</v>
      </c>
      <c r="E128" s="48"/>
      <c r="F128" s="54" t="b">
        <f>IF(E128=15,"5°",IF(E128=18,"4°",IF(E128=22,"3°",IF(E128=27,"2°",IF(E128=34,"1°",IF(E128=42,"exc",IF(E128=50,"hfd",IF(E128=60,"ere"))))))))</f>
        <v>0</v>
      </c>
      <c r="G128" s="55"/>
    </row>
    <row r="129" spans="1:7" ht="12" customHeight="1" x14ac:dyDescent="0.2">
      <c r="A129" s="52">
        <v>9782</v>
      </c>
      <c r="B129" s="53" t="s">
        <v>153</v>
      </c>
      <c r="C129" s="52" t="s">
        <v>147</v>
      </c>
      <c r="E129" s="48"/>
      <c r="F129" s="54" t="b">
        <f>IF(E129=15,"5°",IF(E129=18,"4°",IF(E129=22,"3°",IF(E129=27,"2°",IF(E129=34,"1°",IF(E129=42,"exc",IF(E129=50,"hfd",IF(E129=60,"ere"))))))))</f>
        <v>0</v>
      </c>
      <c r="G129" s="55"/>
    </row>
    <row r="130" spans="1:7" ht="12" customHeight="1" x14ac:dyDescent="0.2">
      <c r="A130" s="52">
        <v>9781</v>
      </c>
      <c r="B130" s="53" t="s">
        <v>154</v>
      </c>
      <c r="C130" s="52" t="s">
        <v>147</v>
      </c>
      <c r="E130" s="48">
        <v>18</v>
      </c>
      <c r="F130" s="54" t="str">
        <f>IF(E130=15,"5°",IF(E130=18,"4°",IF(E130=22,"3°",IF(E130=27,"2°",IF(E130=34,"1°",IF(E130=42,"exc",IF(E130=50,"hfd",IF(E130=60,"ere"))))))))</f>
        <v>4°</v>
      </c>
      <c r="G130" s="55"/>
    </row>
    <row r="131" spans="1:7" ht="11.45" customHeight="1" x14ac:dyDescent="0.2">
      <c r="A131" s="52">
        <v>9608</v>
      </c>
      <c r="B131" s="53" t="s">
        <v>155</v>
      </c>
      <c r="C131" s="52" t="s">
        <v>147</v>
      </c>
      <c r="E131" s="48">
        <v>18</v>
      </c>
      <c r="F131" s="54" t="str">
        <f>IF(E131=15,"5°",IF(E131=18,"4°",IF(E131=22,"3°",IF(E131=27,"2°",IF(E131=34,"1°",IF(E131=42,"exc",IF(E131=50,"hfd",IF(E131=60,"ere"))))))))</f>
        <v>4°</v>
      </c>
      <c r="G131" s="55"/>
    </row>
    <row r="132" spans="1:7" ht="12" customHeight="1" x14ac:dyDescent="0.2">
      <c r="A132" s="52">
        <v>7461</v>
      </c>
      <c r="B132" s="53" t="s">
        <v>156</v>
      </c>
      <c r="C132" s="52" t="s">
        <v>157</v>
      </c>
      <c r="E132" s="48">
        <v>34</v>
      </c>
      <c r="F132" s="54" t="str">
        <f>IF(E132=15,"5°",IF(E132=18,"4°",IF(E132=22,"3°",IF(E132=27,"2°",IF(E132=34,"1°",IF(E132=42,"exc",IF(E132=50,"hfd",IF(E132=60,"ere"))))))))</f>
        <v>1°</v>
      </c>
      <c r="G132" s="55"/>
    </row>
    <row r="133" spans="1:7" ht="12" customHeight="1" x14ac:dyDescent="0.2">
      <c r="A133" s="52"/>
      <c r="B133" s="53"/>
      <c r="C133" s="52"/>
      <c r="E133" s="48"/>
      <c r="F133" s="54"/>
      <c r="G133" s="55"/>
    </row>
    <row r="134" spans="1:7" ht="11.45" customHeight="1" x14ac:dyDescent="0.2">
      <c r="A134" s="52">
        <v>2944</v>
      </c>
      <c r="B134" s="57" t="s">
        <v>158</v>
      </c>
      <c r="C134" s="52" t="s">
        <v>159</v>
      </c>
      <c r="E134" s="48">
        <v>27</v>
      </c>
      <c r="F134" s="54" t="str">
        <f t="shared" ref="F134:F183" si="6">IF(E134=15,"5°",IF(E134=18,"4°",IF(E134=22,"3°",IF(E134=27,"2°",IF(E134=34,"1°",IF(E134=42,"exc",IF(E134=50,"hfd",IF(E134=60,"ere"))))))))</f>
        <v>2°</v>
      </c>
      <c r="G134" s="55"/>
    </row>
    <row r="135" spans="1:7" ht="12" customHeight="1" x14ac:dyDescent="0.2">
      <c r="A135" s="52">
        <v>4148</v>
      </c>
      <c r="B135" s="57" t="s">
        <v>160</v>
      </c>
      <c r="C135" s="52" t="s">
        <v>159</v>
      </c>
      <c r="E135" s="48"/>
      <c r="F135" s="54" t="b">
        <f t="shared" si="6"/>
        <v>0</v>
      </c>
      <c r="G135" s="55"/>
    </row>
    <row r="136" spans="1:7" ht="11.45" customHeight="1" x14ac:dyDescent="0.2">
      <c r="A136" s="52">
        <v>4150</v>
      </c>
      <c r="B136" s="53" t="s">
        <v>161</v>
      </c>
      <c r="C136" s="52" t="s">
        <v>159</v>
      </c>
      <c r="E136" s="48">
        <v>22</v>
      </c>
      <c r="F136" s="54" t="str">
        <f t="shared" si="6"/>
        <v>3°</v>
      </c>
      <c r="G136" s="55"/>
    </row>
    <row r="137" spans="1:7" ht="12" customHeight="1" x14ac:dyDescent="0.2">
      <c r="A137" s="52">
        <v>4156</v>
      </c>
      <c r="B137" s="57" t="s">
        <v>162</v>
      </c>
      <c r="C137" s="52" t="s">
        <v>159</v>
      </c>
      <c r="E137" s="48">
        <v>18</v>
      </c>
      <c r="F137" s="54" t="str">
        <f t="shared" si="6"/>
        <v>4°</v>
      </c>
      <c r="G137" s="55"/>
    </row>
    <row r="138" spans="1:7" ht="12" customHeight="1" x14ac:dyDescent="0.2">
      <c r="A138" s="52">
        <v>4214</v>
      </c>
      <c r="B138" s="53" t="s">
        <v>163</v>
      </c>
      <c r="C138" s="52" t="s">
        <v>159</v>
      </c>
      <c r="E138" s="48">
        <v>15</v>
      </c>
      <c r="F138" s="54" t="str">
        <f t="shared" si="6"/>
        <v>5°</v>
      </c>
      <c r="G138" s="55"/>
    </row>
    <row r="139" spans="1:7" ht="12" customHeight="1" x14ac:dyDescent="0.2">
      <c r="A139" s="52">
        <v>4217</v>
      </c>
      <c r="B139" s="57" t="s">
        <v>164</v>
      </c>
      <c r="C139" s="52" t="s">
        <v>159</v>
      </c>
      <c r="E139" s="48">
        <v>42</v>
      </c>
      <c r="F139" s="54" t="str">
        <f t="shared" si="6"/>
        <v>exc</v>
      </c>
      <c r="G139" s="55"/>
    </row>
    <row r="140" spans="1:7" ht="12" customHeight="1" x14ac:dyDescent="0.2">
      <c r="A140" s="52">
        <v>4222</v>
      </c>
      <c r="B140" s="53" t="s">
        <v>165</v>
      </c>
      <c r="C140" s="52" t="s">
        <v>159</v>
      </c>
      <c r="E140" s="48">
        <v>22</v>
      </c>
      <c r="F140" s="54" t="str">
        <f t="shared" si="6"/>
        <v>3°</v>
      </c>
      <c r="G140" s="55"/>
    </row>
    <row r="141" spans="1:7" ht="12" customHeight="1" x14ac:dyDescent="0.2">
      <c r="A141" s="52">
        <v>4223</v>
      </c>
      <c r="B141" s="53" t="s">
        <v>166</v>
      </c>
      <c r="C141" s="52" t="s">
        <v>159</v>
      </c>
      <c r="E141" s="48">
        <v>18</v>
      </c>
      <c r="F141" s="54" t="str">
        <f t="shared" si="6"/>
        <v>4°</v>
      </c>
      <c r="G141" s="55"/>
    </row>
    <row r="142" spans="1:7" ht="12" customHeight="1" x14ac:dyDescent="0.2">
      <c r="A142" s="52">
        <v>4224</v>
      </c>
      <c r="B142" s="53" t="s">
        <v>167</v>
      </c>
      <c r="C142" s="52" t="s">
        <v>159</v>
      </c>
      <c r="E142" s="48">
        <v>22</v>
      </c>
      <c r="F142" s="54" t="str">
        <f t="shared" si="6"/>
        <v>3°</v>
      </c>
      <c r="G142" s="55"/>
    </row>
    <row r="143" spans="1:7" ht="12" customHeight="1" x14ac:dyDescent="0.2">
      <c r="A143" s="52">
        <v>4241</v>
      </c>
      <c r="B143" s="53" t="s">
        <v>168</v>
      </c>
      <c r="C143" s="52" t="s">
        <v>159</v>
      </c>
      <c r="E143" s="48">
        <v>22</v>
      </c>
      <c r="F143" s="54" t="str">
        <f t="shared" si="6"/>
        <v>3°</v>
      </c>
      <c r="G143" s="55"/>
    </row>
    <row r="144" spans="1:7" ht="12" customHeight="1" x14ac:dyDescent="0.2">
      <c r="A144" s="52">
        <v>4242</v>
      </c>
      <c r="B144" s="53" t="s">
        <v>169</v>
      </c>
      <c r="C144" s="52" t="s">
        <v>159</v>
      </c>
      <c r="E144" s="48">
        <v>22</v>
      </c>
      <c r="F144" s="54" t="str">
        <f t="shared" si="6"/>
        <v>3°</v>
      </c>
      <c r="G144" s="69"/>
    </row>
    <row r="145" spans="1:7" ht="12" customHeight="1" x14ac:dyDescent="0.2">
      <c r="A145" s="52">
        <v>4557</v>
      </c>
      <c r="B145" s="53" t="s">
        <v>170</v>
      </c>
      <c r="C145" s="52" t="s">
        <v>159</v>
      </c>
      <c r="E145" s="48">
        <v>42</v>
      </c>
      <c r="F145" s="54" t="str">
        <f t="shared" si="6"/>
        <v>exc</v>
      </c>
      <c r="G145" s="55"/>
    </row>
    <row r="146" spans="1:7" ht="12" customHeight="1" x14ac:dyDescent="0.2">
      <c r="A146" s="52">
        <v>4779</v>
      </c>
      <c r="B146" s="53" t="s">
        <v>171</v>
      </c>
      <c r="C146" s="52" t="s">
        <v>159</v>
      </c>
      <c r="E146" s="48">
        <v>60</v>
      </c>
      <c r="F146" s="54" t="str">
        <f t="shared" si="6"/>
        <v>ere</v>
      </c>
      <c r="G146" s="55"/>
    </row>
    <row r="147" spans="1:7" ht="12" customHeight="1" x14ac:dyDescent="0.2">
      <c r="A147" s="52">
        <v>5186</v>
      </c>
      <c r="B147" s="53" t="s">
        <v>172</v>
      </c>
      <c r="C147" s="52" t="s">
        <v>159</v>
      </c>
      <c r="E147" s="48"/>
      <c r="F147" s="54" t="b">
        <f t="shared" si="6"/>
        <v>0</v>
      </c>
      <c r="G147" s="55"/>
    </row>
    <row r="148" spans="1:7" ht="12" customHeight="1" x14ac:dyDescent="0.2">
      <c r="A148" s="52">
        <v>5190</v>
      </c>
      <c r="B148" s="53" t="s">
        <v>173</v>
      </c>
      <c r="C148" s="52" t="s">
        <v>159</v>
      </c>
      <c r="E148" s="48">
        <v>34</v>
      </c>
      <c r="F148" s="54" t="str">
        <f t="shared" si="6"/>
        <v>1°</v>
      </c>
      <c r="G148" s="55"/>
    </row>
    <row r="149" spans="1:7" ht="12" customHeight="1" x14ac:dyDescent="0.2">
      <c r="A149" s="52">
        <v>5408</v>
      </c>
      <c r="B149" s="53" t="s">
        <v>174</v>
      </c>
      <c r="C149" s="52" t="s">
        <v>159</v>
      </c>
      <c r="E149" s="61">
        <v>27</v>
      </c>
      <c r="F149" s="61" t="str">
        <f t="shared" si="6"/>
        <v>2°</v>
      </c>
      <c r="G149" s="55"/>
    </row>
    <row r="150" spans="1:7" ht="12" customHeight="1" x14ac:dyDescent="0.2">
      <c r="A150" s="52">
        <v>5685</v>
      </c>
      <c r="B150" s="53" t="s">
        <v>175</v>
      </c>
      <c r="C150" s="52" t="s">
        <v>159</v>
      </c>
      <c r="E150" s="48">
        <v>34</v>
      </c>
      <c r="F150" s="54" t="str">
        <f t="shared" si="6"/>
        <v>1°</v>
      </c>
      <c r="G150" s="55"/>
    </row>
    <row r="151" spans="1:7" ht="12" customHeight="1" x14ac:dyDescent="0.2">
      <c r="A151" s="52">
        <v>5689</v>
      </c>
      <c r="B151" s="53" t="s">
        <v>176</v>
      </c>
      <c r="C151" s="52" t="s">
        <v>159</v>
      </c>
      <c r="E151" s="48">
        <v>50</v>
      </c>
      <c r="F151" s="54" t="str">
        <f t="shared" si="6"/>
        <v>hfd</v>
      </c>
      <c r="G151" s="55"/>
    </row>
    <row r="152" spans="1:7" ht="12" customHeight="1" x14ac:dyDescent="0.25">
      <c r="A152" s="52">
        <v>6081</v>
      </c>
      <c r="B152" s="58" t="s">
        <v>177</v>
      </c>
      <c r="C152" s="52" t="s">
        <v>159</v>
      </c>
      <c r="E152" s="49">
        <v>15</v>
      </c>
      <c r="F152" s="54" t="str">
        <f t="shared" si="6"/>
        <v>5°</v>
      </c>
      <c r="G152" s="55"/>
    </row>
    <row r="153" spans="1:7" ht="12" customHeight="1" x14ac:dyDescent="0.2">
      <c r="A153" s="52">
        <v>7795</v>
      </c>
      <c r="B153" s="53" t="s">
        <v>178</v>
      </c>
      <c r="C153" s="52" t="s">
        <v>159</v>
      </c>
      <c r="E153" s="48">
        <v>27</v>
      </c>
      <c r="F153" s="54" t="str">
        <f t="shared" si="6"/>
        <v>2°</v>
      </c>
      <c r="G153" s="55"/>
    </row>
    <row r="154" spans="1:7" ht="12" customHeight="1" x14ac:dyDescent="0.2">
      <c r="A154" s="52">
        <v>7797</v>
      </c>
      <c r="B154" s="53" t="s">
        <v>179</v>
      </c>
      <c r="C154" s="52" t="s">
        <v>159</v>
      </c>
      <c r="E154" s="48">
        <v>22</v>
      </c>
      <c r="F154" s="54" t="str">
        <f t="shared" si="6"/>
        <v>3°</v>
      </c>
      <c r="G154" s="55"/>
    </row>
    <row r="155" spans="1:7" ht="12" customHeight="1" x14ac:dyDescent="0.2">
      <c r="A155" s="52">
        <v>8162</v>
      </c>
      <c r="B155" s="53" t="s">
        <v>180</v>
      </c>
      <c r="C155" s="52" t="s">
        <v>159</v>
      </c>
      <c r="E155" s="61">
        <v>22</v>
      </c>
      <c r="F155" s="61" t="str">
        <f t="shared" si="6"/>
        <v>3°</v>
      </c>
      <c r="G155" s="55"/>
    </row>
    <row r="156" spans="1:7" ht="12" customHeight="1" x14ac:dyDescent="0.2">
      <c r="A156" s="52">
        <v>8454</v>
      </c>
      <c r="B156" s="53" t="s">
        <v>181</v>
      </c>
      <c r="C156" s="52" t="s">
        <v>159</v>
      </c>
      <c r="E156" s="48">
        <v>22</v>
      </c>
      <c r="F156" s="54" t="str">
        <f t="shared" si="6"/>
        <v>3°</v>
      </c>
      <c r="G156" s="55"/>
    </row>
    <row r="157" spans="1:7" ht="12" customHeight="1" x14ac:dyDescent="0.2">
      <c r="A157" s="52">
        <v>8669</v>
      </c>
      <c r="B157" s="53" t="s">
        <v>182</v>
      </c>
      <c r="C157" s="52" t="s">
        <v>159</v>
      </c>
      <c r="E157" s="48">
        <v>27</v>
      </c>
      <c r="F157" s="54" t="str">
        <f t="shared" si="6"/>
        <v>2°</v>
      </c>
      <c r="G157" s="55"/>
    </row>
    <row r="158" spans="1:7" ht="12" customHeight="1" x14ac:dyDescent="0.2">
      <c r="A158" s="52">
        <v>8670</v>
      </c>
      <c r="B158" s="57" t="s">
        <v>183</v>
      </c>
      <c r="C158" s="52" t="s">
        <v>159</v>
      </c>
      <c r="E158" s="48">
        <v>15</v>
      </c>
      <c r="F158" s="54" t="str">
        <f t="shared" si="6"/>
        <v>5°</v>
      </c>
      <c r="G158" s="55"/>
    </row>
    <row r="159" spans="1:7" ht="12" customHeight="1" x14ac:dyDescent="0.2">
      <c r="A159" s="52">
        <v>4185</v>
      </c>
      <c r="B159" s="53" t="s">
        <v>184</v>
      </c>
      <c r="C159" s="52" t="s">
        <v>159</v>
      </c>
      <c r="E159" s="48">
        <v>22</v>
      </c>
      <c r="F159" s="54" t="str">
        <f t="shared" si="6"/>
        <v>3°</v>
      </c>
      <c r="G159" s="55"/>
    </row>
    <row r="160" spans="1:7" ht="12" customHeight="1" x14ac:dyDescent="0.2">
      <c r="A160" s="52">
        <v>9062</v>
      </c>
      <c r="B160" s="53" t="s">
        <v>185</v>
      </c>
      <c r="C160" s="52" t="s">
        <v>159</v>
      </c>
      <c r="E160" s="68">
        <v>27</v>
      </c>
      <c r="F160" s="68" t="str">
        <f t="shared" si="6"/>
        <v>2°</v>
      </c>
      <c r="G160" s="55"/>
    </row>
    <row r="161" spans="1:7" ht="12" customHeight="1" x14ac:dyDescent="0.2">
      <c r="A161" s="52">
        <v>8921</v>
      </c>
      <c r="B161" s="53" t="s">
        <v>186</v>
      </c>
      <c r="C161" s="52" t="s">
        <v>159</v>
      </c>
      <c r="E161" s="48"/>
      <c r="F161" s="54" t="b">
        <f t="shared" si="6"/>
        <v>0</v>
      </c>
      <c r="G161" s="55"/>
    </row>
    <row r="162" spans="1:7" ht="12.75" customHeight="1" x14ac:dyDescent="0.25">
      <c r="A162" s="52">
        <v>7801</v>
      </c>
      <c r="B162" s="58" t="s">
        <v>187</v>
      </c>
      <c r="C162" s="52" t="s">
        <v>159</v>
      </c>
      <c r="E162" s="49">
        <v>18</v>
      </c>
      <c r="F162" s="54" t="str">
        <f t="shared" si="6"/>
        <v>4°</v>
      </c>
      <c r="G162" s="55"/>
    </row>
    <row r="163" spans="1:7" ht="12" customHeight="1" x14ac:dyDescent="0.2">
      <c r="A163" s="52">
        <v>4250</v>
      </c>
      <c r="B163" s="53" t="s">
        <v>188</v>
      </c>
      <c r="C163" s="52" t="s">
        <v>159</v>
      </c>
      <c r="E163" s="48">
        <v>42</v>
      </c>
      <c r="F163" s="54" t="str">
        <f t="shared" si="6"/>
        <v>exc</v>
      </c>
      <c r="G163" s="55"/>
    </row>
    <row r="164" spans="1:7" ht="12.75" customHeight="1" x14ac:dyDescent="0.2">
      <c r="A164" s="52">
        <v>9257</v>
      </c>
      <c r="B164" s="57" t="s">
        <v>189</v>
      </c>
      <c r="C164" s="52" t="s">
        <v>159</v>
      </c>
      <c r="E164" s="48">
        <v>18</v>
      </c>
      <c r="F164" s="54" t="str">
        <f t="shared" si="6"/>
        <v>4°</v>
      </c>
      <c r="G164" s="55"/>
    </row>
    <row r="165" spans="1:7" ht="12.75" customHeight="1" x14ac:dyDescent="0.2">
      <c r="A165" s="52">
        <v>9258</v>
      </c>
      <c r="B165" s="53" t="s">
        <v>190</v>
      </c>
      <c r="C165" s="52" t="s">
        <v>159</v>
      </c>
      <c r="E165" s="48">
        <v>22</v>
      </c>
      <c r="F165" s="54" t="str">
        <f t="shared" si="6"/>
        <v>3°</v>
      </c>
      <c r="G165" s="55"/>
    </row>
    <row r="166" spans="1:7" ht="12.75" customHeight="1" x14ac:dyDescent="0.2">
      <c r="A166" s="52">
        <v>4267</v>
      </c>
      <c r="B166" s="53" t="s">
        <v>191</v>
      </c>
      <c r="C166" s="52" t="s">
        <v>159</v>
      </c>
      <c r="E166" s="48">
        <v>34</v>
      </c>
      <c r="F166" s="54" t="str">
        <f t="shared" si="6"/>
        <v>1°</v>
      </c>
      <c r="G166" s="55"/>
    </row>
    <row r="167" spans="1:7" ht="12" customHeight="1" x14ac:dyDescent="0.2">
      <c r="A167" s="52">
        <v>4722</v>
      </c>
      <c r="B167" s="53" t="s">
        <v>192</v>
      </c>
      <c r="C167" s="52" t="s">
        <v>159</v>
      </c>
      <c r="E167" s="48">
        <v>60</v>
      </c>
      <c r="F167" s="54" t="str">
        <f t="shared" si="6"/>
        <v>ere</v>
      </c>
      <c r="G167" s="55"/>
    </row>
    <row r="168" spans="1:7" ht="12" customHeight="1" x14ac:dyDescent="0.2">
      <c r="A168" s="52">
        <v>7529</v>
      </c>
      <c r="B168" s="53" t="s">
        <v>193</v>
      </c>
      <c r="C168" s="52" t="s">
        <v>100</v>
      </c>
      <c r="E168" s="48">
        <v>50</v>
      </c>
      <c r="F168" s="54" t="str">
        <f t="shared" si="6"/>
        <v>hfd</v>
      </c>
      <c r="G168" s="56"/>
    </row>
    <row r="169" spans="1:7" ht="12" customHeight="1" x14ac:dyDescent="0.2">
      <c r="A169" s="52">
        <v>9256</v>
      </c>
      <c r="B169" s="53" t="s">
        <v>194</v>
      </c>
      <c r="C169" s="52" t="s">
        <v>159</v>
      </c>
      <c r="E169" s="48">
        <v>34</v>
      </c>
      <c r="F169" s="54" t="str">
        <f t="shared" si="6"/>
        <v>1°</v>
      </c>
      <c r="G169" s="55"/>
    </row>
    <row r="170" spans="1:7" ht="12" customHeight="1" x14ac:dyDescent="0.2">
      <c r="A170" s="52">
        <v>8362</v>
      </c>
      <c r="B170" s="53" t="s">
        <v>195</v>
      </c>
      <c r="C170" s="52" t="s">
        <v>159</v>
      </c>
      <c r="E170" s="48">
        <v>50</v>
      </c>
      <c r="F170" s="54" t="str">
        <f t="shared" si="6"/>
        <v>hfd</v>
      </c>
      <c r="G170" s="55"/>
    </row>
    <row r="171" spans="1:7" ht="12" customHeight="1" x14ac:dyDescent="0.2">
      <c r="A171" s="52">
        <v>5691</v>
      </c>
      <c r="B171" s="53" t="s">
        <v>196</v>
      </c>
      <c r="C171" s="52" t="s">
        <v>159</v>
      </c>
      <c r="E171" s="48">
        <v>42</v>
      </c>
      <c r="F171" s="54" t="str">
        <f t="shared" si="6"/>
        <v>exc</v>
      </c>
      <c r="G171" s="55"/>
    </row>
    <row r="172" spans="1:7" ht="12" customHeight="1" x14ac:dyDescent="0.2">
      <c r="A172" s="52">
        <v>4682</v>
      </c>
      <c r="B172" s="53" t="s">
        <v>91</v>
      </c>
      <c r="C172" s="52" t="s">
        <v>159</v>
      </c>
      <c r="E172" s="48">
        <v>34</v>
      </c>
      <c r="F172" s="54" t="str">
        <f t="shared" si="6"/>
        <v>1°</v>
      </c>
      <c r="G172" s="55"/>
    </row>
    <row r="173" spans="1:7" ht="12" customHeight="1" x14ac:dyDescent="0.2">
      <c r="A173" s="52">
        <v>7462</v>
      </c>
      <c r="B173" s="53" t="s">
        <v>197</v>
      </c>
      <c r="C173" s="52" t="s">
        <v>159</v>
      </c>
      <c r="E173" s="48">
        <v>27</v>
      </c>
      <c r="F173" s="54" t="str">
        <f t="shared" si="6"/>
        <v>2°</v>
      </c>
      <c r="G173" s="55"/>
    </row>
    <row r="174" spans="1:7" ht="12" customHeight="1" x14ac:dyDescent="0.2">
      <c r="A174" s="52">
        <v>4071</v>
      </c>
      <c r="B174" s="53" t="s">
        <v>198</v>
      </c>
      <c r="C174" s="52" t="s">
        <v>159</v>
      </c>
      <c r="E174" s="68">
        <v>42</v>
      </c>
      <c r="F174" s="68" t="str">
        <f t="shared" si="6"/>
        <v>exc</v>
      </c>
      <c r="G174" s="55"/>
    </row>
    <row r="175" spans="1:7" ht="12" customHeight="1" x14ac:dyDescent="0.2">
      <c r="A175" s="52">
        <v>6678</v>
      </c>
      <c r="B175" s="53" t="s">
        <v>199</v>
      </c>
      <c r="C175" s="52" t="s">
        <v>200</v>
      </c>
      <c r="E175" s="48">
        <v>15</v>
      </c>
      <c r="F175" s="54" t="str">
        <f t="shared" si="6"/>
        <v>5°</v>
      </c>
      <c r="G175" s="55"/>
    </row>
    <row r="176" spans="1:7" ht="12" customHeight="1" x14ac:dyDescent="0.2">
      <c r="A176" s="52">
        <v>6399</v>
      </c>
      <c r="B176" s="53" t="s">
        <v>201</v>
      </c>
      <c r="C176" s="52" t="s">
        <v>200</v>
      </c>
      <c r="E176" s="68">
        <v>22</v>
      </c>
      <c r="F176" s="68" t="str">
        <f t="shared" si="6"/>
        <v>3°</v>
      </c>
      <c r="G176" s="55"/>
    </row>
    <row r="177" spans="1:7" ht="12" customHeight="1" x14ac:dyDescent="0.2">
      <c r="A177" s="52">
        <v>4644</v>
      </c>
      <c r="B177" s="53" t="s">
        <v>202</v>
      </c>
      <c r="C177" s="52" t="s">
        <v>159</v>
      </c>
      <c r="E177" s="48">
        <v>27</v>
      </c>
      <c r="F177" s="54" t="str">
        <f t="shared" si="6"/>
        <v>2°</v>
      </c>
      <c r="G177" s="55"/>
    </row>
    <row r="178" spans="1:7" ht="12" customHeight="1" x14ac:dyDescent="0.2">
      <c r="A178" s="52">
        <v>6680</v>
      </c>
      <c r="B178" s="53" t="s">
        <v>203</v>
      </c>
      <c r="C178" s="52" t="s">
        <v>159</v>
      </c>
      <c r="E178" s="48">
        <v>27</v>
      </c>
      <c r="F178" s="54" t="str">
        <f t="shared" si="6"/>
        <v>2°</v>
      </c>
      <c r="G178" s="55"/>
    </row>
    <row r="179" spans="1:7" ht="11.45" customHeight="1" x14ac:dyDescent="0.2">
      <c r="A179" s="52">
        <v>8881</v>
      </c>
      <c r="B179" s="53" t="s">
        <v>204</v>
      </c>
      <c r="C179" s="52" t="s">
        <v>159</v>
      </c>
      <c r="E179" s="48">
        <v>22</v>
      </c>
      <c r="F179" s="54" t="str">
        <f t="shared" si="6"/>
        <v>3°</v>
      </c>
      <c r="G179" s="55"/>
    </row>
    <row r="180" spans="1:7" ht="12" customHeight="1" x14ac:dyDescent="0.2">
      <c r="A180" s="52">
        <v>4187</v>
      </c>
      <c r="B180" s="53" t="s">
        <v>205</v>
      </c>
      <c r="C180" s="52" t="s">
        <v>159</v>
      </c>
      <c r="E180" s="70">
        <v>27</v>
      </c>
      <c r="F180" s="70" t="str">
        <f t="shared" si="6"/>
        <v>2°</v>
      </c>
      <c r="G180" s="55"/>
    </row>
    <row r="181" spans="1:7" ht="12" customHeight="1" x14ac:dyDescent="0.2">
      <c r="A181" s="52">
        <v>4184</v>
      </c>
      <c r="B181" s="53" t="s">
        <v>206</v>
      </c>
      <c r="C181" s="52" t="s">
        <v>159</v>
      </c>
      <c r="E181" s="48">
        <v>34</v>
      </c>
      <c r="F181" s="54" t="str">
        <f t="shared" si="6"/>
        <v>1°</v>
      </c>
      <c r="G181" s="71"/>
    </row>
    <row r="182" spans="1:7" ht="12" customHeight="1" x14ac:dyDescent="0.2">
      <c r="A182" s="52">
        <v>5439</v>
      </c>
      <c r="B182" s="53" t="s">
        <v>207</v>
      </c>
      <c r="C182" s="52" t="s">
        <v>159</v>
      </c>
      <c r="E182" s="48" t="s">
        <v>208</v>
      </c>
      <c r="F182" s="54" t="b">
        <f t="shared" si="6"/>
        <v>0</v>
      </c>
      <c r="G182" s="55"/>
    </row>
    <row r="183" spans="1:7" ht="12" customHeight="1" x14ac:dyDescent="0.2">
      <c r="A183" s="52">
        <v>9279</v>
      </c>
      <c r="B183" s="53" t="s">
        <v>209</v>
      </c>
      <c r="C183" s="52" t="s">
        <v>159</v>
      </c>
      <c r="E183" s="48">
        <v>34</v>
      </c>
      <c r="F183" s="54" t="str">
        <f t="shared" si="6"/>
        <v>1°</v>
      </c>
      <c r="G183" s="55"/>
    </row>
    <row r="184" spans="1:7" ht="12" customHeight="1" x14ac:dyDescent="0.2">
      <c r="A184" s="52">
        <v>4233</v>
      </c>
      <c r="B184" s="53" t="s">
        <v>210</v>
      </c>
      <c r="C184" s="52" t="s">
        <v>159</v>
      </c>
      <c r="E184" s="48"/>
      <c r="F184" s="54"/>
      <c r="G184" s="55"/>
    </row>
    <row r="185" spans="1:7" ht="11.25" customHeight="1" x14ac:dyDescent="0.2">
      <c r="A185" s="52">
        <v>9778</v>
      </c>
      <c r="B185" s="53" t="s">
        <v>211</v>
      </c>
      <c r="C185" s="52" t="s">
        <v>159</v>
      </c>
      <c r="E185" s="48"/>
      <c r="F185" s="54"/>
      <c r="G185" s="55"/>
    </row>
    <row r="186" spans="1:7" ht="12" customHeight="1" x14ac:dyDescent="0.2">
      <c r="A186" s="52">
        <v>4363</v>
      </c>
      <c r="B186" s="53" t="s">
        <v>212</v>
      </c>
      <c r="C186" s="52" t="s">
        <v>159</v>
      </c>
      <c r="E186" s="48">
        <v>42</v>
      </c>
      <c r="F186" s="54" t="str">
        <f>IF(E186=15,"5°",IF(E186=18,"4°",IF(E186=22,"3°",IF(E186=27,"2°",IF(E186=34,"1°",IF(E186=42,"exc",IF(E186=50,"hfd",IF(E186=60,"ere"))))))))</f>
        <v>exc</v>
      </c>
      <c r="G186" s="55"/>
    </row>
    <row r="187" spans="1:7" ht="12" customHeight="1" x14ac:dyDescent="0.2">
      <c r="A187" s="52">
        <v>4070</v>
      </c>
      <c r="B187" s="53" t="s">
        <v>213</v>
      </c>
      <c r="C187" s="52" t="s">
        <v>159</v>
      </c>
      <c r="E187" s="48">
        <v>18</v>
      </c>
      <c r="F187" s="54"/>
      <c r="G187" s="55"/>
    </row>
    <row r="188" spans="1:7" ht="12" customHeight="1" x14ac:dyDescent="0.2">
      <c r="A188" s="52">
        <v>8677</v>
      </c>
      <c r="B188" s="53" t="s">
        <v>214</v>
      </c>
      <c r="C188" s="52" t="s">
        <v>159</v>
      </c>
      <c r="E188" s="48"/>
      <c r="F188" s="54"/>
      <c r="G188" s="55"/>
    </row>
    <row r="189" spans="1:7" ht="12" customHeight="1" x14ac:dyDescent="0.2">
      <c r="A189" s="52" t="s">
        <v>215</v>
      </c>
      <c r="B189" s="53" t="s">
        <v>216</v>
      </c>
      <c r="C189" s="52" t="s">
        <v>159</v>
      </c>
      <c r="E189" s="48">
        <v>15</v>
      </c>
      <c r="F189" s="54"/>
      <c r="G189" s="55"/>
    </row>
    <row r="190" spans="1:7" ht="12" customHeight="1" x14ac:dyDescent="0.2">
      <c r="A190" s="52">
        <v>8676</v>
      </c>
      <c r="B190" s="53" t="s">
        <v>217</v>
      </c>
      <c r="C190" s="52" t="s">
        <v>159</v>
      </c>
      <c r="E190" s="48">
        <v>18</v>
      </c>
      <c r="F190" s="54"/>
      <c r="G190" s="55"/>
    </row>
    <row r="191" spans="1:7" ht="12" customHeight="1" x14ac:dyDescent="0.2">
      <c r="A191" s="52"/>
      <c r="B191" s="53"/>
      <c r="C191" s="52"/>
      <c r="E191" s="48"/>
      <c r="F191" s="54"/>
      <c r="G191" s="55"/>
    </row>
    <row r="192" spans="1:7" ht="12" customHeight="1" x14ac:dyDescent="0.2">
      <c r="A192" s="52">
        <v>4422</v>
      </c>
      <c r="B192" s="53" t="s">
        <v>218</v>
      </c>
      <c r="C192" s="52" t="s">
        <v>219</v>
      </c>
      <c r="E192" s="48">
        <v>27</v>
      </c>
      <c r="F192" s="54" t="str">
        <f t="shared" ref="F192:F232" si="7">IF(E192=15,"5°",IF(E192=18,"4°",IF(E192=22,"3°",IF(E192=27,"2°",IF(E192=34,"1°",IF(E192=42,"exc",IF(E192=50,"hfd",IF(E192=60,"ere"))))))))</f>
        <v>2°</v>
      </c>
      <c r="G192" s="72"/>
    </row>
    <row r="193" spans="1:7" ht="12" customHeight="1" x14ac:dyDescent="0.2">
      <c r="A193" s="52">
        <v>1022</v>
      </c>
      <c r="B193" s="53" t="s">
        <v>220</v>
      </c>
      <c r="C193" s="52" t="s">
        <v>219</v>
      </c>
      <c r="E193" s="48">
        <v>50</v>
      </c>
      <c r="F193" s="54" t="str">
        <f t="shared" si="7"/>
        <v>hfd</v>
      </c>
      <c r="G193" s="55"/>
    </row>
    <row r="194" spans="1:7" ht="12" customHeight="1" x14ac:dyDescent="0.2">
      <c r="A194" s="52">
        <v>4473</v>
      </c>
      <c r="B194" s="53" t="s">
        <v>221</v>
      </c>
      <c r="C194" s="52" t="s">
        <v>219</v>
      </c>
      <c r="E194" s="48">
        <v>34</v>
      </c>
      <c r="F194" s="54" t="str">
        <f t="shared" si="7"/>
        <v>1°</v>
      </c>
      <c r="G194" s="55"/>
    </row>
    <row r="195" spans="1:7" ht="12" customHeight="1" x14ac:dyDescent="0.2">
      <c r="A195" s="52">
        <v>4482</v>
      </c>
      <c r="B195" s="53" t="s">
        <v>222</v>
      </c>
      <c r="C195" s="52" t="s">
        <v>219</v>
      </c>
      <c r="E195" s="48">
        <v>50</v>
      </c>
      <c r="F195" s="54" t="str">
        <f t="shared" si="7"/>
        <v>hfd</v>
      </c>
      <c r="G195" s="55"/>
    </row>
    <row r="196" spans="1:7" ht="12" customHeight="1" x14ac:dyDescent="0.2">
      <c r="A196" s="52">
        <v>4538</v>
      </c>
      <c r="B196" s="53" t="s">
        <v>223</v>
      </c>
      <c r="C196" s="52" t="s">
        <v>219</v>
      </c>
      <c r="E196" s="48">
        <v>27</v>
      </c>
      <c r="F196" s="54" t="str">
        <f t="shared" si="7"/>
        <v>2°</v>
      </c>
      <c r="G196" s="55"/>
    </row>
    <row r="197" spans="1:7" ht="12" customHeight="1" x14ac:dyDescent="0.2">
      <c r="A197" s="52">
        <v>4539</v>
      </c>
      <c r="B197" s="53" t="s">
        <v>224</v>
      </c>
      <c r="C197" s="52" t="s">
        <v>219</v>
      </c>
      <c r="E197" s="48">
        <v>50</v>
      </c>
      <c r="F197" s="54" t="str">
        <f t="shared" si="7"/>
        <v>hfd</v>
      </c>
      <c r="G197" s="55"/>
    </row>
    <row r="198" spans="1:7" ht="12" customHeight="1" x14ac:dyDescent="0.2">
      <c r="A198" s="52">
        <v>4544</v>
      </c>
      <c r="B198" s="53" t="s">
        <v>225</v>
      </c>
      <c r="C198" s="52" t="s">
        <v>219</v>
      </c>
      <c r="E198" s="70">
        <v>27</v>
      </c>
      <c r="F198" s="70" t="str">
        <f t="shared" si="7"/>
        <v>2°</v>
      </c>
      <c r="G198" s="55"/>
    </row>
    <row r="199" spans="1:7" ht="12" customHeight="1" x14ac:dyDescent="0.2">
      <c r="A199" s="52">
        <v>4545</v>
      </c>
      <c r="B199" s="53" t="s">
        <v>226</v>
      </c>
      <c r="C199" s="52" t="s">
        <v>219</v>
      </c>
      <c r="E199" s="48">
        <v>34</v>
      </c>
      <c r="F199" s="54" t="str">
        <f t="shared" si="7"/>
        <v>1°</v>
      </c>
      <c r="G199" s="55"/>
    </row>
    <row r="200" spans="1:7" ht="12" customHeight="1" x14ac:dyDescent="0.2">
      <c r="A200" s="52">
        <v>4558</v>
      </c>
      <c r="B200" s="53" t="s">
        <v>227</v>
      </c>
      <c r="C200" s="52" t="s">
        <v>219</v>
      </c>
      <c r="E200" s="48">
        <v>22</v>
      </c>
      <c r="F200" s="54" t="str">
        <f t="shared" si="7"/>
        <v>3°</v>
      </c>
      <c r="G200" s="55"/>
    </row>
    <row r="201" spans="1:7" ht="12" customHeight="1" x14ac:dyDescent="0.2">
      <c r="A201" s="52">
        <v>4559</v>
      </c>
      <c r="B201" s="53" t="s">
        <v>228</v>
      </c>
      <c r="C201" s="52" t="s">
        <v>219</v>
      </c>
      <c r="E201" s="48">
        <v>22</v>
      </c>
      <c r="F201" s="54" t="str">
        <f t="shared" si="7"/>
        <v>3°</v>
      </c>
      <c r="G201" s="55"/>
    </row>
    <row r="202" spans="1:7" ht="12" customHeight="1" x14ac:dyDescent="0.2">
      <c r="A202" s="52">
        <v>4560</v>
      </c>
      <c r="B202" s="53" t="s">
        <v>229</v>
      </c>
      <c r="C202" s="52" t="s">
        <v>219</v>
      </c>
      <c r="E202" s="48">
        <v>34</v>
      </c>
      <c r="F202" s="54" t="str">
        <f t="shared" si="7"/>
        <v>1°</v>
      </c>
      <c r="G202" s="55"/>
    </row>
    <row r="203" spans="1:7" ht="12" customHeight="1" x14ac:dyDescent="0.2">
      <c r="A203" s="52">
        <v>4561</v>
      </c>
      <c r="B203" s="53" t="s">
        <v>230</v>
      </c>
      <c r="C203" s="52" t="s">
        <v>219</v>
      </c>
      <c r="E203" s="48">
        <v>34</v>
      </c>
      <c r="F203" s="54" t="str">
        <f t="shared" si="7"/>
        <v>1°</v>
      </c>
      <c r="G203" s="55"/>
    </row>
    <row r="204" spans="1:7" ht="12" customHeight="1" x14ac:dyDescent="0.2">
      <c r="A204" s="52">
        <v>4567</v>
      </c>
      <c r="B204" s="53" t="s">
        <v>231</v>
      </c>
      <c r="C204" s="52" t="s">
        <v>219</v>
      </c>
      <c r="E204" s="48">
        <v>34</v>
      </c>
      <c r="F204" s="54" t="str">
        <f t="shared" si="7"/>
        <v>1°</v>
      </c>
      <c r="G204" s="55"/>
    </row>
    <row r="205" spans="1:7" ht="12" customHeight="1" x14ac:dyDescent="0.2">
      <c r="A205" s="52">
        <v>5212</v>
      </c>
      <c r="B205" s="53" t="s">
        <v>232</v>
      </c>
      <c r="C205" s="52" t="s">
        <v>219</v>
      </c>
      <c r="E205" s="48">
        <v>27</v>
      </c>
      <c r="F205" s="54" t="str">
        <f t="shared" si="7"/>
        <v>2°</v>
      </c>
      <c r="G205" s="55"/>
    </row>
    <row r="206" spans="1:7" ht="12" customHeight="1" x14ac:dyDescent="0.2">
      <c r="A206" s="52">
        <v>5769</v>
      </c>
      <c r="B206" s="53" t="s">
        <v>233</v>
      </c>
      <c r="C206" s="52" t="s">
        <v>219</v>
      </c>
      <c r="E206" s="48">
        <v>27</v>
      </c>
      <c r="F206" s="54" t="str">
        <f t="shared" si="7"/>
        <v>2°</v>
      </c>
      <c r="G206" s="55"/>
    </row>
    <row r="207" spans="1:7" ht="12" customHeight="1" x14ac:dyDescent="0.2">
      <c r="A207" s="52">
        <v>9067</v>
      </c>
      <c r="B207" s="53" t="s">
        <v>234</v>
      </c>
      <c r="C207" s="52" t="s">
        <v>219</v>
      </c>
      <c r="E207" s="48">
        <v>27</v>
      </c>
      <c r="F207" s="54" t="str">
        <f t="shared" si="7"/>
        <v>2°</v>
      </c>
      <c r="G207" s="55"/>
    </row>
    <row r="208" spans="1:7" ht="12" customHeight="1" x14ac:dyDescent="0.2">
      <c r="A208" s="52">
        <v>6096</v>
      </c>
      <c r="B208" s="53" t="s">
        <v>235</v>
      </c>
      <c r="C208" s="52" t="s">
        <v>219</v>
      </c>
      <c r="E208" s="48">
        <v>22</v>
      </c>
      <c r="F208" s="54" t="str">
        <f t="shared" si="7"/>
        <v>3°</v>
      </c>
      <c r="G208" s="55"/>
    </row>
    <row r="209" spans="1:7" ht="12" customHeight="1" x14ac:dyDescent="0.2">
      <c r="A209" s="52">
        <v>6097</v>
      </c>
      <c r="B209" s="53" t="s">
        <v>236</v>
      </c>
      <c r="C209" s="52" t="s">
        <v>219</v>
      </c>
      <c r="E209" s="48">
        <v>42</v>
      </c>
      <c r="F209" s="54" t="str">
        <f t="shared" si="7"/>
        <v>exc</v>
      </c>
      <c r="G209" s="55"/>
    </row>
    <row r="210" spans="1:7" ht="12" customHeight="1" x14ac:dyDescent="0.2">
      <c r="A210" s="52">
        <v>6709</v>
      </c>
      <c r="B210" s="53" t="s">
        <v>237</v>
      </c>
      <c r="C210" s="52" t="s">
        <v>219</v>
      </c>
      <c r="E210" s="48">
        <v>34</v>
      </c>
      <c r="F210" s="54" t="str">
        <f t="shared" si="7"/>
        <v>1°</v>
      </c>
      <c r="G210" s="55"/>
    </row>
    <row r="211" spans="1:7" ht="12" customHeight="1" x14ac:dyDescent="0.2">
      <c r="A211" s="52">
        <v>7478</v>
      </c>
      <c r="B211" s="53" t="s">
        <v>238</v>
      </c>
      <c r="C211" s="52" t="s">
        <v>219</v>
      </c>
      <c r="E211" s="48">
        <v>22</v>
      </c>
      <c r="F211" s="54" t="str">
        <f t="shared" si="7"/>
        <v>3°</v>
      </c>
      <c r="G211" s="55"/>
    </row>
    <row r="212" spans="1:7" ht="12" customHeight="1" x14ac:dyDescent="0.2">
      <c r="A212" s="52">
        <v>8659</v>
      </c>
      <c r="B212" s="53" t="s">
        <v>239</v>
      </c>
      <c r="C212" s="52" t="s">
        <v>219</v>
      </c>
      <c r="E212" s="48">
        <v>22</v>
      </c>
      <c r="F212" s="54" t="str">
        <f t="shared" si="7"/>
        <v>3°</v>
      </c>
      <c r="G212" s="55"/>
    </row>
    <row r="213" spans="1:7" ht="11.45" customHeight="1" x14ac:dyDescent="0.2">
      <c r="A213" s="52">
        <v>9057</v>
      </c>
      <c r="B213" s="57" t="s">
        <v>240</v>
      </c>
      <c r="C213" s="52" t="s">
        <v>219</v>
      </c>
      <c r="E213" s="48">
        <v>22</v>
      </c>
      <c r="F213" s="54" t="str">
        <f t="shared" si="7"/>
        <v>3°</v>
      </c>
      <c r="G213" s="55"/>
    </row>
    <row r="214" spans="1:7" ht="12" customHeight="1" x14ac:dyDescent="0.2">
      <c r="A214" s="52">
        <v>7036</v>
      </c>
      <c r="B214" s="62" t="s">
        <v>241</v>
      </c>
      <c r="C214" s="52" t="s">
        <v>242</v>
      </c>
      <c r="E214" s="49">
        <v>42</v>
      </c>
      <c r="F214" s="48" t="str">
        <f t="shared" si="7"/>
        <v>exc</v>
      </c>
      <c r="G214" s="55"/>
    </row>
    <row r="215" spans="1:7" ht="12" customHeight="1" x14ac:dyDescent="0.2">
      <c r="A215" s="52">
        <v>7474</v>
      </c>
      <c r="B215" s="53" t="s">
        <v>243</v>
      </c>
      <c r="C215" s="52" t="s">
        <v>219</v>
      </c>
      <c r="E215" s="48">
        <v>18</v>
      </c>
      <c r="F215" s="54" t="str">
        <f t="shared" si="7"/>
        <v>4°</v>
      </c>
      <c r="G215" s="55"/>
    </row>
    <row r="216" spans="1:7" ht="11.45" customHeight="1" x14ac:dyDescent="0.2">
      <c r="A216" s="52">
        <v>7312</v>
      </c>
      <c r="B216" s="53" t="s">
        <v>244</v>
      </c>
      <c r="C216" s="52" t="s">
        <v>219</v>
      </c>
      <c r="E216" s="48">
        <v>27</v>
      </c>
      <c r="F216" s="54" t="str">
        <f t="shared" si="7"/>
        <v>2°</v>
      </c>
      <c r="G216" s="55"/>
    </row>
    <row r="217" spans="1:7" ht="11.45" customHeight="1" x14ac:dyDescent="0.2">
      <c r="A217" s="52">
        <v>6094</v>
      </c>
      <c r="B217" s="53" t="s">
        <v>245</v>
      </c>
      <c r="C217" s="52" t="s">
        <v>219</v>
      </c>
      <c r="E217" s="48">
        <v>60</v>
      </c>
      <c r="F217" s="54" t="str">
        <f t="shared" si="7"/>
        <v>ere</v>
      </c>
      <c r="G217" s="55"/>
    </row>
    <row r="218" spans="1:7" ht="11.45" customHeight="1" x14ac:dyDescent="0.2">
      <c r="A218" s="52">
        <v>5015</v>
      </c>
      <c r="B218" s="53" t="s">
        <v>246</v>
      </c>
      <c r="C218" s="52" t="s">
        <v>219</v>
      </c>
      <c r="E218" s="48">
        <v>22</v>
      </c>
      <c r="F218" s="54" t="str">
        <f t="shared" si="7"/>
        <v>3°</v>
      </c>
      <c r="G218" s="55"/>
    </row>
    <row r="219" spans="1:7" ht="11.45" customHeight="1" x14ac:dyDescent="0.2">
      <c r="A219" s="52">
        <v>1046</v>
      </c>
      <c r="B219" s="53" t="s">
        <v>247</v>
      </c>
      <c r="C219" s="52" t="s">
        <v>219</v>
      </c>
      <c r="E219" s="48">
        <v>18</v>
      </c>
      <c r="F219" s="54" t="str">
        <f t="shared" si="7"/>
        <v>4°</v>
      </c>
      <c r="G219" s="55"/>
    </row>
    <row r="220" spans="1:7" ht="11.45" customHeight="1" x14ac:dyDescent="0.2">
      <c r="A220" s="52">
        <v>6690</v>
      </c>
      <c r="B220" s="53" t="s">
        <v>248</v>
      </c>
      <c r="C220" s="52" t="s">
        <v>219</v>
      </c>
      <c r="E220" s="61">
        <v>27</v>
      </c>
      <c r="F220" s="61" t="str">
        <f t="shared" si="7"/>
        <v>2°</v>
      </c>
      <c r="G220" s="55"/>
    </row>
    <row r="221" spans="1:7" ht="11.25" customHeight="1" x14ac:dyDescent="0.2">
      <c r="A221" s="52">
        <v>4395</v>
      </c>
      <c r="B221" s="53" t="s">
        <v>249</v>
      </c>
      <c r="C221" s="52" t="s">
        <v>219</v>
      </c>
      <c r="E221" s="48">
        <v>22</v>
      </c>
      <c r="F221" s="54" t="str">
        <f t="shared" si="7"/>
        <v>3°</v>
      </c>
      <c r="G221" s="55"/>
    </row>
    <row r="222" spans="1:7" ht="12" customHeight="1" x14ac:dyDescent="0.2">
      <c r="A222" s="52">
        <v>8656</v>
      </c>
      <c r="B222" s="53" t="s">
        <v>250</v>
      </c>
      <c r="C222" s="52" t="s">
        <v>219</v>
      </c>
      <c r="E222" s="48">
        <v>15</v>
      </c>
      <c r="F222" s="54" t="str">
        <f t="shared" si="7"/>
        <v>5°</v>
      </c>
      <c r="G222" s="55"/>
    </row>
    <row r="223" spans="1:7" ht="12" customHeight="1" x14ac:dyDescent="0.2">
      <c r="A223" s="52">
        <v>4446</v>
      </c>
      <c r="B223" s="53" t="s">
        <v>251</v>
      </c>
      <c r="C223" s="52" t="s">
        <v>219</v>
      </c>
      <c r="E223" s="48">
        <v>27</v>
      </c>
      <c r="F223" s="54" t="str">
        <f t="shared" si="7"/>
        <v>2°</v>
      </c>
      <c r="G223" s="55"/>
    </row>
    <row r="224" spans="1:7" ht="12" customHeight="1" x14ac:dyDescent="0.2">
      <c r="A224" s="52">
        <v>4490</v>
      </c>
      <c r="B224" s="53" t="s">
        <v>252</v>
      </c>
      <c r="C224" s="52" t="s">
        <v>219</v>
      </c>
      <c r="E224" s="61">
        <v>22</v>
      </c>
      <c r="F224" s="61" t="str">
        <f t="shared" si="7"/>
        <v>3°</v>
      </c>
      <c r="G224" s="55"/>
    </row>
    <row r="225" spans="1:8" ht="12" customHeight="1" x14ac:dyDescent="0.2">
      <c r="A225" s="52">
        <v>9524</v>
      </c>
      <c r="B225" s="53" t="s">
        <v>253</v>
      </c>
      <c r="C225" s="52" t="s">
        <v>219</v>
      </c>
      <c r="E225" s="73">
        <v>34</v>
      </c>
      <c r="F225" s="73" t="str">
        <f t="shared" si="7"/>
        <v>1°</v>
      </c>
      <c r="G225" s="55"/>
    </row>
    <row r="226" spans="1:8" ht="12" customHeight="1" x14ac:dyDescent="0.2">
      <c r="A226" s="52">
        <v>7479</v>
      </c>
      <c r="B226" s="53" t="s">
        <v>254</v>
      </c>
      <c r="C226" s="52" t="s">
        <v>219</v>
      </c>
      <c r="E226" s="66">
        <v>22</v>
      </c>
      <c r="F226" s="67" t="str">
        <f t="shared" si="7"/>
        <v>3°</v>
      </c>
      <c r="G226" s="55"/>
    </row>
    <row r="227" spans="1:8" ht="12" customHeight="1" x14ac:dyDescent="0.2">
      <c r="A227" s="52">
        <v>9525</v>
      </c>
      <c r="B227" s="53" t="s">
        <v>255</v>
      </c>
      <c r="C227" s="52" t="s">
        <v>219</v>
      </c>
      <c r="E227" s="66">
        <v>34</v>
      </c>
      <c r="F227" s="67" t="str">
        <f t="shared" si="7"/>
        <v>1°</v>
      </c>
      <c r="G227" s="55"/>
    </row>
    <row r="228" spans="1:8" ht="12" customHeight="1" x14ac:dyDescent="0.2">
      <c r="A228" s="52">
        <v>9267</v>
      </c>
      <c r="B228" s="53" t="s">
        <v>256</v>
      </c>
      <c r="C228" s="52" t="s">
        <v>219</v>
      </c>
      <c r="E228" s="66">
        <v>42</v>
      </c>
      <c r="F228" s="67" t="str">
        <f t="shared" si="7"/>
        <v>exc</v>
      </c>
      <c r="G228" s="55"/>
    </row>
    <row r="229" spans="1:8" s="74" customFormat="1" ht="11.45" customHeight="1" x14ac:dyDescent="0.2">
      <c r="A229" s="52">
        <v>6090</v>
      </c>
      <c r="B229" s="53" t="s">
        <v>257</v>
      </c>
      <c r="C229" s="52" t="s">
        <v>258</v>
      </c>
      <c r="D229" s="48"/>
      <c r="E229" s="66">
        <v>42</v>
      </c>
      <c r="F229" s="67" t="str">
        <f t="shared" si="7"/>
        <v>exc</v>
      </c>
      <c r="G229" s="55"/>
      <c r="H229" s="51"/>
    </row>
    <row r="230" spans="1:8" s="74" customFormat="1" ht="11.45" customHeight="1" x14ac:dyDescent="0.2">
      <c r="A230" s="52">
        <v>1071</v>
      </c>
      <c r="B230" s="53" t="s">
        <v>259</v>
      </c>
      <c r="C230" s="52" t="s">
        <v>219</v>
      </c>
      <c r="D230" s="48"/>
      <c r="E230" s="48"/>
      <c r="F230" s="54" t="b">
        <f t="shared" si="7"/>
        <v>0</v>
      </c>
      <c r="G230" s="55"/>
      <c r="H230" s="51"/>
    </row>
    <row r="231" spans="1:8" s="74" customFormat="1" ht="11.45" customHeight="1" x14ac:dyDescent="0.2">
      <c r="A231" s="52" t="s">
        <v>260</v>
      </c>
      <c r="B231" s="57" t="s">
        <v>261</v>
      </c>
      <c r="C231" s="52" t="s">
        <v>219</v>
      </c>
      <c r="D231" s="48"/>
      <c r="E231" s="48">
        <v>34</v>
      </c>
      <c r="F231" s="54" t="str">
        <f t="shared" si="7"/>
        <v>1°</v>
      </c>
      <c r="G231" s="55"/>
      <c r="H231" s="51"/>
    </row>
    <row r="232" spans="1:8" s="74" customFormat="1" ht="11.45" customHeight="1" x14ac:dyDescent="0.2">
      <c r="A232" s="52">
        <v>9807</v>
      </c>
      <c r="B232" s="57" t="s">
        <v>262</v>
      </c>
      <c r="C232" s="52" t="s">
        <v>219</v>
      </c>
      <c r="D232" s="48"/>
      <c r="E232" s="68">
        <v>18</v>
      </c>
      <c r="F232" s="68" t="str">
        <f t="shared" si="7"/>
        <v>4°</v>
      </c>
      <c r="G232" s="55"/>
      <c r="H232" s="51"/>
    </row>
    <row r="233" spans="1:8" ht="12" customHeight="1" x14ac:dyDescent="0.2">
      <c r="A233" s="52">
        <v>4491</v>
      </c>
      <c r="B233" s="53" t="s">
        <v>263</v>
      </c>
      <c r="C233" s="52" t="s">
        <v>219</v>
      </c>
      <c r="E233" s="48">
        <v>27</v>
      </c>
      <c r="F233" s="54" t="s">
        <v>12</v>
      </c>
      <c r="G233" s="55"/>
    </row>
    <row r="234" spans="1:8" ht="12" customHeight="1" x14ac:dyDescent="0.2">
      <c r="A234" s="52"/>
      <c r="B234" s="53"/>
      <c r="C234" s="52"/>
      <c r="E234" s="48"/>
      <c r="F234" s="54"/>
      <c r="G234" s="55"/>
    </row>
    <row r="235" spans="1:8" ht="12" customHeight="1" x14ac:dyDescent="0.2">
      <c r="A235" s="52">
        <v>9424</v>
      </c>
      <c r="B235" s="53" t="s">
        <v>264</v>
      </c>
      <c r="C235" s="52" t="s">
        <v>265</v>
      </c>
      <c r="E235" s="75">
        <v>27</v>
      </c>
      <c r="F235" s="75" t="str">
        <f>IF(E235=15,"5°",IF(E235=18,"4°",IF(E235=22,"3°",IF(E235=27,"2°",IF(E235=34,"1°",IF(E235=42,"exc",IF(E235=50,"hfd",IF(E235=60,"ere"))))))))</f>
        <v>2°</v>
      </c>
      <c r="G235" s="55"/>
    </row>
    <row r="236" spans="1:8" ht="12" customHeight="1" x14ac:dyDescent="0.2">
      <c r="A236" s="52">
        <v>9966</v>
      </c>
      <c r="B236" s="53" t="s">
        <v>266</v>
      </c>
      <c r="C236" s="52" t="s">
        <v>267</v>
      </c>
      <c r="D236" s="48" t="s">
        <v>19</v>
      </c>
      <c r="E236" s="48"/>
      <c r="F236" s="54"/>
      <c r="G236" s="55"/>
    </row>
    <row r="237" spans="1:8" ht="12" customHeight="1" x14ac:dyDescent="0.2">
      <c r="A237" s="52">
        <v>7311</v>
      </c>
      <c r="B237" s="53" t="s">
        <v>268</v>
      </c>
      <c r="C237" s="52" t="s">
        <v>242</v>
      </c>
      <c r="D237" s="48" t="s">
        <v>19</v>
      </c>
      <c r="E237" s="48"/>
      <c r="F237" s="54"/>
      <c r="G237" s="55"/>
    </row>
    <row r="238" spans="1:8" ht="12" customHeight="1" x14ac:dyDescent="0.2">
      <c r="A238" s="52">
        <v>4425</v>
      </c>
      <c r="B238" s="53" t="s">
        <v>269</v>
      </c>
      <c r="C238" s="52" t="s">
        <v>265</v>
      </c>
      <c r="E238" s="48">
        <v>27</v>
      </c>
      <c r="F238" s="54" t="str">
        <f t="shared" ref="F238:F247" si="8">IF(E238=15,"5°",IF(E238=18,"4°",IF(E238=22,"3°",IF(E238=27,"2°",IF(E238=34,"1°",IF(E238=42,"exc",IF(E238=50,"hfd",IF(E238=60,"ere"))))))))</f>
        <v>2°</v>
      </c>
      <c r="G238" s="55"/>
    </row>
    <row r="239" spans="1:8" ht="12" customHeight="1" x14ac:dyDescent="0.2">
      <c r="A239" s="52">
        <v>8063</v>
      </c>
      <c r="B239" s="53" t="s">
        <v>270</v>
      </c>
      <c r="C239" s="52" t="s">
        <v>265</v>
      </c>
      <c r="E239" s="48">
        <v>22</v>
      </c>
      <c r="F239" s="54" t="str">
        <f t="shared" si="8"/>
        <v>3°</v>
      </c>
      <c r="G239" s="55"/>
    </row>
    <row r="240" spans="1:8" ht="12" customHeight="1" x14ac:dyDescent="0.2">
      <c r="A240" s="52">
        <v>8657</v>
      </c>
      <c r="B240" s="53" t="s">
        <v>271</v>
      </c>
      <c r="C240" s="52" t="s">
        <v>265</v>
      </c>
      <c r="E240" s="48">
        <v>22</v>
      </c>
      <c r="F240" s="54" t="str">
        <f t="shared" si="8"/>
        <v>3°</v>
      </c>
      <c r="G240" s="55"/>
    </row>
    <row r="241" spans="1:7" ht="12" customHeight="1" x14ac:dyDescent="0.2">
      <c r="A241" s="52">
        <v>4425</v>
      </c>
      <c r="B241" s="53" t="s">
        <v>272</v>
      </c>
      <c r="C241" s="52" t="s">
        <v>265</v>
      </c>
      <c r="E241" s="48">
        <v>22</v>
      </c>
      <c r="F241" s="54" t="str">
        <f t="shared" si="8"/>
        <v>3°</v>
      </c>
      <c r="G241" s="76"/>
    </row>
    <row r="242" spans="1:7" ht="12" customHeight="1" x14ac:dyDescent="0.2">
      <c r="A242" s="52">
        <v>9595</v>
      </c>
      <c r="B242" s="53" t="s">
        <v>273</v>
      </c>
      <c r="C242" s="52" t="s">
        <v>265</v>
      </c>
      <c r="E242" s="48"/>
      <c r="F242" s="54" t="b">
        <f t="shared" si="8"/>
        <v>0</v>
      </c>
      <c r="G242" s="55"/>
    </row>
    <row r="243" spans="1:7" ht="12" customHeight="1" x14ac:dyDescent="0.2">
      <c r="A243" s="52">
        <v>7806</v>
      </c>
      <c r="B243" s="53" t="s">
        <v>274</v>
      </c>
      <c r="C243" s="52" t="s">
        <v>265</v>
      </c>
      <c r="E243" s="66">
        <v>22</v>
      </c>
      <c r="F243" s="54" t="str">
        <f t="shared" si="8"/>
        <v>3°</v>
      </c>
      <c r="G243" s="55"/>
    </row>
    <row r="244" spans="1:7" ht="12" customHeight="1" x14ac:dyDescent="0.2">
      <c r="A244" s="52">
        <v>9593</v>
      </c>
      <c r="B244" s="53" t="s">
        <v>275</v>
      </c>
      <c r="C244" s="52" t="s">
        <v>265</v>
      </c>
      <c r="E244" s="48">
        <v>15</v>
      </c>
      <c r="F244" s="54" t="str">
        <f t="shared" si="8"/>
        <v>5°</v>
      </c>
      <c r="G244" s="55"/>
    </row>
    <row r="245" spans="1:7" ht="13.5" customHeight="1" x14ac:dyDescent="0.2">
      <c r="A245" s="52">
        <v>4446</v>
      </c>
      <c r="B245" s="53" t="s">
        <v>276</v>
      </c>
      <c r="C245" s="52" t="s">
        <v>265</v>
      </c>
      <c r="E245" s="48"/>
      <c r="F245" s="54" t="b">
        <f t="shared" si="8"/>
        <v>0</v>
      </c>
      <c r="G245" s="55"/>
    </row>
    <row r="246" spans="1:7" ht="12" customHeight="1" x14ac:dyDescent="0.2">
      <c r="A246" s="52">
        <v>9592</v>
      </c>
      <c r="B246" s="53" t="s">
        <v>277</v>
      </c>
      <c r="C246" s="52" t="s">
        <v>265</v>
      </c>
      <c r="E246" s="48">
        <v>22</v>
      </c>
      <c r="F246" s="54" t="str">
        <f t="shared" si="8"/>
        <v>3°</v>
      </c>
      <c r="G246" s="55"/>
    </row>
    <row r="247" spans="1:7" ht="12" customHeight="1" x14ac:dyDescent="0.2">
      <c r="A247" s="52">
        <v>4472</v>
      </c>
      <c r="B247" s="53" t="s">
        <v>278</v>
      </c>
      <c r="C247" s="52" t="s">
        <v>265</v>
      </c>
      <c r="D247" s="48" t="s">
        <v>279</v>
      </c>
      <c r="E247" s="48">
        <v>22</v>
      </c>
      <c r="F247" s="54" t="str">
        <f t="shared" si="8"/>
        <v>3°</v>
      </c>
      <c r="G247" s="55"/>
    </row>
    <row r="248" spans="1:7" ht="12" customHeight="1" x14ac:dyDescent="0.2">
      <c r="A248" s="52"/>
      <c r="B248" s="53"/>
      <c r="C248" s="52"/>
      <c r="E248" s="48"/>
      <c r="F248" s="54"/>
      <c r="G248" s="55"/>
    </row>
    <row r="249" spans="1:7" ht="12" customHeight="1" x14ac:dyDescent="0.2">
      <c r="A249" s="52">
        <v>4435</v>
      </c>
      <c r="B249" s="53" t="s">
        <v>280</v>
      </c>
      <c r="C249" s="52" t="s">
        <v>281</v>
      </c>
      <c r="E249" s="48">
        <v>22</v>
      </c>
      <c r="F249" s="54" t="str">
        <f t="shared" ref="F249:F284" si="9">IF(E249=15,"5°",IF(E249=18,"4°",IF(E249=22,"3°",IF(E249=27,"2°",IF(E249=34,"1°",IF(E249=42,"exc",IF(E249=50,"hfd",IF(E249=60,"ere"))))))))</f>
        <v>3°</v>
      </c>
      <c r="G249" s="55"/>
    </row>
    <row r="250" spans="1:7" ht="12" customHeight="1" x14ac:dyDescent="0.2">
      <c r="A250" s="52">
        <v>4551</v>
      </c>
      <c r="B250" s="53" t="s">
        <v>282</v>
      </c>
      <c r="C250" s="52" t="s">
        <v>281</v>
      </c>
      <c r="E250" s="48">
        <v>34</v>
      </c>
      <c r="F250" s="54" t="str">
        <f t="shared" si="9"/>
        <v>1°</v>
      </c>
      <c r="G250" s="55"/>
    </row>
    <row r="251" spans="1:7" ht="12" customHeight="1" x14ac:dyDescent="0.2">
      <c r="A251" s="52">
        <v>4775</v>
      </c>
      <c r="B251" s="53" t="s">
        <v>283</v>
      </c>
      <c r="C251" s="52" t="s">
        <v>281</v>
      </c>
      <c r="E251" s="48">
        <v>42</v>
      </c>
      <c r="F251" s="54" t="str">
        <f t="shared" si="9"/>
        <v>exc</v>
      </c>
      <c r="G251" s="72"/>
    </row>
    <row r="252" spans="1:7" ht="11.45" customHeight="1" x14ac:dyDescent="0.2">
      <c r="A252" s="52">
        <v>4789</v>
      </c>
      <c r="B252" s="53" t="s">
        <v>284</v>
      </c>
      <c r="C252" s="52" t="s">
        <v>281</v>
      </c>
      <c r="E252" s="48">
        <v>22</v>
      </c>
      <c r="F252" s="54" t="str">
        <f t="shared" si="9"/>
        <v>3°</v>
      </c>
      <c r="G252" s="55"/>
    </row>
    <row r="253" spans="1:7" ht="11.45" customHeight="1" x14ac:dyDescent="0.2">
      <c r="A253" s="52">
        <v>4790</v>
      </c>
      <c r="B253" s="53" t="s">
        <v>285</v>
      </c>
      <c r="C253" s="52" t="s">
        <v>281</v>
      </c>
      <c r="E253" s="48">
        <v>34</v>
      </c>
      <c r="F253" s="54" t="str">
        <f t="shared" si="9"/>
        <v>1°</v>
      </c>
      <c r="G253" s="56"/>
    </row>
    <row r="254" spans="1:7" ht="11.45" customHeight="1" x14ac:dyDescent="0.2">
      <c r="A254" s="52">
        <v>4791</v>
      </c>
      <c r="B254" s="57" t="s">
        <v>286</v>
      </c>
      <c r="C254" s="52" t="s">
        <v>281</v>
      </c>
      <c r="E254" s="48">
        <v>22</v>
      </c>
      <c r="F254" s="54" t="str">
        <f t="shared" si="9"/>
        <v>3°</v>
      </c>
      <c r="G254" s="55"/>
    </row>
    <row r="255" spans="1:7" ht="11.45" customHeight="1" x14ac:dyDescent="0.25">
      <c r="A255" s="52">
        <v>4793</v>
      </c>
      <c r="B255" s="58" t="s">
        <v>287</v>
      </c>
      <c r="C255" s="52" t="s">
        <v>281</v>
      </c>
      <c r="F255" s="54" t="b">
        <f t="shared" si="9"/>
        <v>0</v>
      </c>
      <c r="G255" s="55"/>
    </row>
    <row r="256" spans="1:7" ht="11.45" customHeight="1" x14ac:dyDescent="0.2">
      <c r="A256" s="52">
        <v>7823</v>
      </c>
      <c r="B256" s="53" t="s">
        <v>288</v>
      </c>
      <c r="C256" s="52" t="s">
        <v>281</v>
      </c>
      <c r="E256" s="48">
        <v>27</v>
      </c>
      <c r="F256" s="54" t="str">
        <f t="shared" si="9"/>
        <v>2°</v>
      </c>
      <c r="G256" s="55"/>
    </row>
    <row r="257" spans="1:7" ht="11.45" customHeight="1" x14ac:dyDescent="0.2">
      <c r="A257" s="52">
        <v>8513</v>
      </c>
      <c r="B257" s="53" t="s">
        <v>289</v>
      </c>
      <c r="C257" s="52" t="s">
        <v>281</v>
      </c>
      <c r="E257" s="48"/>
      <c r="F257" s="54" t="b">
        <f t="shared" si="9"/>
        <v>0</v>
      </c>
      <c r="G257" s="72"/>
    </row>
    <row r="258" spans="1:7" ht="12.75" customHeight="1" x14ac:dyDescent="0.2">
      <c r="A258" s="52">
        <v>8702</v>
      </c>
      <c r="B258" s="53" t="s">
        <v>290</v>
      </c>
      <c r="C258" s="52" t="s">
        <v>281</v>
      </c>
      <c r="E258" s="48"/>
      <c r="F258" s="54" t="b">
        <f t="shared" si="9"/>
        <v>0</v>
      </c>
      <c r="G258" s="72"/>
    </row>
    <row r="259" spans="1:7" ht="11.45" customHeight="1" x14ac:dyDescent="0.2">
      <c r="A259" s="52">
        <v>4659</v>
      </c>
      <c r="B259" s="53" t="s">
        <v>291</v>
      </c>
      <c r="C259" s="52" t="s">
        <v>281</v>
      </c>
      <c r="E259" s="48">
        <v>34</v>
      </c>
      <c r="F259" s="54" t="str">
        <f t="shared" si="9"/>
        <v>1°</v>
      </c>
      <c r="G259" s="55"/>
    </row>
    <row r="260" spans="1:7" ht="11.45" customHeight="1" x14ac:dyDescent="0.2">
      <c r="A260" s="52">
        <v>4656</v>
      </c>
      <c r="B260" s="53" t="s">
        <v>292</v>
      </c>
      <c r="C260" s="52" t="s">
        <v>281</v>
      </c>
      <c r="E260" s="70">
        <v>42</v>
      </c>
      <c r="F260" s="70" t="str">
        <f t="shared" si="9"/>
        <v>exc</v>
      </c>
      <c r="G260" s="55"/>
    </row>
    <row r="261" spans="1:7" ht="11.45" customHeight="1" x14ac:dyDescent="0.2">
      <c r="A261" s="52">
        <v>3807</v>
      </c>
      <c r="B261" s="53" t="s">
        <v>293</v>
      </c>
      <c r="C261" s="52" t="s">
        <v>281</v>
      </c>
      <c r="E261" s="48">
        <v>22</v>
      </c>
      <c r="F261" s="54" t="str">
        <f t="shared" si="9"/>
        <v>3°</v>
      </c>
      <c r="G261" s="56"/>
    </row>
    <row r="262" spans="1:7" ht="11.45" customHeight="1" x14ac:dyDescent="0.2">
      <c r="A262" s="52">
        <v>9274</v>
      </c>
      <c r="B262" s="53" t="s">
        <v>294</v>
      </c>
      <c r="C262" s="52" t="s">
        <v>281</v>
      </c>
      <c r="E262" s="48">
        <v>27</v>
      </c>
      <c r="F262" s="54" t="str">
        <f t="shared" si="9"/>
        <v>2°</v>
      </c>
      <c r="G262" s="55"/>
    </row>
    <row r="263" spans="1:7" ht="11.45" customHeight="1" x14ac:dyDescent="0.2">
      <c r="A263" s="52">
        <v>7689</v>
      </c>
      <c r="B263" s="53" t="s">
        <v>295</v>
      </c>
      <c r="C263" s="52" t="s">
        <v>281</v>
      </c>
      <c r="E263" s="48"/>
      <c r="F263" s="54" t="b">
        <f t="shared" si="9"/>
        <v>0</v>
      </c>
      <c r="G263" s="55"/>
    </row>
    <row r="264" spans="1:7" ht="11.45" customHeight="1" x14ac:dyDescent="0.2">
      <c r="A264" s="52">
        <v>9143</v>
      </c>
      <c r="B264" s="53" t="s">
        <v>296</v>
      </c>
      <c r="C264" s="52" t="s">
        <v>281</v>
      </c>
      <c r="E264" s="61">
        <v>27</v>
      </c>
      <c r="F264" s="61" t="str">
        <f t="shared" si="9"/>
        <v>2°</v>
      </c>
      <c r="G264" s="69"/>
    </row>
    <row r="265" spans="1:7" ht="11.45" customHeight="1" x14ac:dyDescent="0.2">
      <c r="A265" s="52">
        <v>8736</v>
      </c>
      <c r="B265" s="53" t="s">
        <v>297</v>
      </c>
      <c r="C265" s="52" t="s">
        <v>281</v>
      </c>
      <c r="E265" s="48">
        <v>27</v>
      </c>
      <c r="F265" s="54" t="str">
        <f t="shared" si="9"/>
        <v>2°</v>
      </c>
      <c r="G265" s="55"/>
    </row>
    <row r="266" spans="1:7" ht="11.45" customHeight="1" x14ac:dyDescent="0.2">
      <c r="A266" s="52">
        <v>9440</v>
      </c>
      <c r="B266" s="53" t="s">
        <v>298</v>
      </c>
      <c r="C266" s="52" t="s">
        <v>281</v>
      </c>
      <c r="E266" s="48">
        <v>22</v>
      </c>
      <c r="F266" s="54" t="str">
        <f t="shared" si="9"/>
        <v>3°</v>
      </c>
      <c r="G266" s="55"/>
    </row>
    <row r="267" spans="1:7" ht="11.45" customHeight="1" x14ac:dyDescent="0.2">
      <c r="A267" s="52">
        <v>8688</v>
      </c>
      <c r="B267" s="53" t="s">
        <v>299</v>
      </c>
      <c r="C267" s="52" t="s">
        <v>281</v>
      </c>
      <c r="E267" s="48">
        <v>27</v>
      </c>
      <c r="F267" s="54" t="str">
        <f t="shared" si="9"/>
        <v>2°</v>
      </c>
      <c r="G267" s="55"/>
    </row>
    <row r="268" spans="1:7" ht="11.45" customHeight="1" x14ac:dyDescent="0.2">
      <c r="A268" s="52">
        <v>9437</v>
      </c>
      <c r="B268" s="53" t="s">
        <v>300</v>
      </c>
      <c r="C268" s="52" t="s">
        <v>281</v>
      </c>
      <c r="E268" s="48"/>
      <c r="F268" s="54" t="b">
        <f t="shared" si="9"/>
        <v>0</v>
      </c>
      <c r="G268" s="55"/>
    </row>
    <row r="269" spans="1:7" ht="11.45" customHeight="1" x14ac:dyDescent="0.2">
      <c r="A269" s="52">
        <v>1056</v>
      </c>
      <c r="B269" s="53" t="s">
        <v>301</v>
      </c>
      <c r="C269" s="52" t="s">
        <v>114</v>
      </c>
      <c r="E269" s="48">
        <v>15</v>
      </c>
      <c r="F269" s="54" t="str">
        <f t="shared" si="9"/>
        <v>5°</v>
      </c>
      <c r="G269" s="55"/>
    </row>
    <row r="270" spans="1:7" ht="11.45" customHeight="1" x14ac:dyDescent="0.2">
      <c r="A270" s="52">
        <v>8088</v>
      </c>
      <c r="B270" s="53" t="s">
        <v>302</v>
      </c>
      <c r="C270" s="52" t="s">
        <v>281</v>
      </c>
      <c r="E270" s="48">
        <v>18</v>
      </c>
      <c r="F270" s="54" t="str">
        <f t="shared" si="9"/>
        <v>4°</v>
      </c>
      <c r="G270" s="69"/>
    </row>
    <row r="271" spans="1:7" ht="12" customHeight="1" x14ac:dyDescent="0.2">
      <c r="A271" s="52">
        <v>1058</v>
      </c>
      <c r="B271" s="53" t="s">
        <v>303</v>
      </c>
      <c r="C271" s="52" t="s">
        <v>114</v>
      </c>
      <c r="E271" s="48">
        <v>15</v>
      </c>
      <c r="F271" s="54" t="str">
        <f t="shared" si="9"/>
        <v>5°</v>
      </c>
      <c r="G271" s="55"/>
    </row>
    <row r="272" spans="1:7" ht="12" customHeight="1" x14ac:dyDescent="0.2">
      <c r="A272" s="52">
        <v>1143</v>
      </c>
      <c r="B272" s="53" t="s">
        <v>304</v>
      </c>
      <c r="C272" s="52" t="s">
        <v>281</v>
      </c>
      <c r="E272" s="70">
        <v>27</v>
      </c>
      <c r="F272" s="70" t="str">
        <f t="shared" si="9"/>
        <v>2°</v>
      </c>
      <c r="G272" s="72"/>
    </row>
    <row r="273" spans="1:7" ht="12" customHeight="1" x14ac:dyDescent="0.2">
      <c r="A273" s="52">
        <v>7821</v>
      </c>
      <c r="B273" s="53" t="s">
        <v>305</v>
      </c>
      <c r="C273" s="52" t="s">
        <v>281</v>
      </c>
      <c r="E273" s="48">
        <v>27</v>
      </c>
      <c r="F273" s="54" t="str">
        <f t="shared" si="9"/>
        <v>2°</v>
      </c>
      <c r="G273" s="72"/>
    </row>
    <row r="274" spans="1:7" ht="12" customHeight="1" x14ac:dyDescent="0.2">
      <c r="A274" s="52">
        <v>5746</v>
      </c>
      <c r="B274" s="57" t="s">
        <v>306</v>
      </c>
      <c r="C274" s="52" t="s">
        <v>281</v>
      </c>
      <c r="E274" s="48">
        <v>27</v>
      </c>
      <c r="F274" s="54" t="str">
        <f t="shared" si="9"/>
        <v>2°</v>
      </c>
      <c r="G274" s="55"/>
    </row>
    <row r="275" spans="1:7" ht="12" customHeight="1" x14ac:dyDescent="0.2">
      <c r="A275" s="52">
        <v>7814</v>
      </c>
      <c r="B275" s="57" t="s">
        <v>307</v>
      </c>
      <c r="C275" s="52" t="s">
        <v>281</v>
      </c>
      <c r="E275" s="48">
        <v>18</v>
      </c>
      <c r="F275" s="54" t="str">
        <f t="shared" si="9"/>
        <v>4°</v>
      </c>
      <c r="G275" s="55"/>
    </row>
    <row r="276" spans="1:7" ht="11.45" customHeight="1" x14ac:dyDescent="0.2">
      <c r="A276" s="52">
        <v>8873</v>
      </c>
      <c r="B276" s="53" t="s">
        <v>308</v>
      </c>
      <c r="C276" s="52" t="s">
        <v>281</v>
      </c>
      <c r="E276" s="70">
        <v>22</v>
      </c>
      <c r="F276" s="70" t="str">
        <f t="shared" si="9"/>
        <v>3°</v>
      </c>
      <c r="G276" s="55"/>
    </row>
    <row r="277" spans="1:7" ht="12" customHeight="1" x14ac:dyDescent="0.2">
      <c r="A277" s="52">
        <v>9531</v>
      </c>
      <c r="B277" s="53" t="s">
        <v>309</v>
      </c>
      <c r="C277" s="52" t="s">
        <v>281</v>
      </c>
      <c r="E277" s="48">
        <v>15</v>
      </c>
      <c r="F277" s="54" t="str">
        <f t="shared" si="9"/>
        <v>5°</v>
      </c>
      <c r="G277" s="55"/>
    </row>
    <row r="278" spans="1:7" ht="12" customHeight="1" x14ac:dyDescent="0.2">
      <c r="A278" s="52">
        <v>8282</v>
      </c>
      <c r="B278" s="53" t="s">
        <v>310</v>
      </c>
      <c r="C278" s="52" t="s">
        <v>281</v>
      </c>
      <c r="E278" s="48">
        <v>18</v>
      </c>
      <c r="F278" s="54" t="str">
        <f t="shared" si="9"/>
        <v>4°</v>
      </c>
      <c r="G278" s="55"/>
    </row>
    <row r="279" spans="1:7" ht="12" customHeight="1" x14ac:dyDescent="0.2">
      <c r="A279" s="52">
        <v>9532</v>
      </c>
      <c r="B279" s="53" t="s">
        <v>311</v>
      </c>
      <c r="C279" s="52" t="s">
        <v>281</v>
      </c>
      <c r="E279" s="48"/>
      <c r="F279" s="54" t="b">
        <f t="shared" si="9"/>
        <v>0</v>
      </c>
      <c r="G279" s="55"/>
    </row>
    <row r="280" spans="1:7" ht="14.25" customHeight="1" x14ac:dyDescent="0.2">
      <c r="A280" s="52">
        <v>7499</v>
      </c>
      <c r="B280" s="53" t="s">
        <v>312</v>
      </c>
      <c r="C280" s="52" t="s">
        <v>281</v>
      </c>
      <c r="E280" s="70">
        <v>27</v>
      </c>
      <c r="F280" s="70" t="str">
        <f t="shared" si="9"/>
        <v>2°</v>
      </c>
      <c r="G280" s="55"/>
    </row>
    <row r="281" spans="1:7" ht="12" customHeight="1" x14ac:dyDescent="0.2">
      <c r="A281" s="52">
        <v>7524</v>
      </c>
      <c r="B281" s="53" t="s">
        <v>313</v>
      </c>
      <c r="C281" s="52" t="s">
        <v>281</v>
      </c>
      <c r="E281" s="48">
        <v>22</v>
      </c>
      <c r="F281" s="54" t="str">
        <f t="shared" si="9"/>
        <v>3°</v>
      </c>
      <c r="G281" s="56"/>
    </row>
    <row r="282" spans="1:7" ht="12" customHeight="1" x14ac:dyDescent="0.2">
      <c r="A282" s="52">
        <v>4687</v>
      </c>
      <c r="B282" s="53" t="s">
        <v>314</v>
      </c>
      <c r="C282" s="52" t="s">
        <v>281</v>
      </c>
      <c r="E282" s="66">
        <v>18</v>
      </c>
      <c r="F282" s="54" t="str">
        <f t="shared" si="9"/>
        <v>4°</v>
      </c>
      <c r="G282" s="55"/>
    </row>
    <row r="283" spans="1:7" ht="12" customHeight="1" x14ac:dyDescent="0.2">
      <c r="A283" s="52">
        <v>9433</v>
      </c>
      <c r="B283" s="57" t="s">
        <v>315</v>
      </c>
      <c r="C283" s="52" t="s">
        <v>281</v>
      </c>
      <c r="E283" s="48">
        <v>15</v>
      </c>
      <c r="F283" s="54" t="str">
        <f t="shared" si="9"/>
        <v>5°</v>
      </c>
      <c r="G283" s="55"/>
    </row>
    <row r="284" spans="1:7" ht="12" customHeight="1" x14ac:dyDescent="0.2">
      <c r="A284" s="52">
        <v>9511</v>
      </c>
      <c r="B284" s="53" t="s">
        <v>316</v>
      </c>
      <c r="C284" s="52" t="s">
        <v>281</v>
      </c>
      <c r="E284" s="48">
        <v>22</v>
      </c>
      <c r="F284" s="54" t="str">
        <f t="shared" si="9"/>
        <v>3°</v>
      </c>
      <c r="G284" s="55"/>
    </row>
    <row r="285" spans="1:7" ht="12" customHeight="1" x14ac:dyDescent="0.2">
      <c r="A285" s="52">
        <v>4435</v>
      </c>
      <c r="B285" s="53" t="s">
        <v>280</v>
      </c>
      <c r="C285" s="52" t="s">
        <v>281</v>
      </c>
      <c r="E285" s="48">
        <v>22</v>
      </c>
      <c r="F285" s="54" t="s">
        <v>14</v>
      </c>
      <c r="G285" s="55"/>
    </row>
    <row r="286" spans="1:7" ht="12" customHeight="1" x14ac:dyDescent="0.2">
      <c r="A286" s="52">
        <v>9783</v>
      </c>
      <c r="B286" s="53" t="s">
        <v>317</v>
      </c>
      <c r="C286" s="52" t="s">
        <v>281</v>
      </c>
      <c r="E286" s="48"/>
      <c r="F286" s="54" t="b">
        <v>0</v>
      </c>
      <c r="G286" s="55"/>
    </row>
    <row r="287" spans="1:7" ht="12" customHeight="1" x14ac:dyDescent="0.2">
      <c r="A287" s="52">
        <v>9764</v>
      </c>
      <c r="B287" s="53" t="s">
        <v>318</v>
      </c>
      <c r="C287" s="52" t="s">
        <v>281</v>
      </c>
      <c r="E287" s="48"/>
      <c r="F287" s="54" t="b">
        <v>0</v>
      </c>
      <c r="G287" s="55"/>
    </row>
    <row r="288" spans="1:7" ht="12" customHeight="1" x14ac:dyDescent="0.2">
      <c r="A288" s="52">
        <v>9855</v>
      </c>
      <c r="B288" s="53" t="s">
        <v>319</v>
      </c>
      <c r="C288" s="52" t="s">
        <v>281</v>
      </c>
      <c r="E288" s="48">
        <v>15</v>
      </c>
      <c r="F288" s="54" t="s">
        <v>320</v>
      </c>
      <c r="G288" s="55"/>
    </row>
    <row r="289" spans="1:7" ht="12" customHeight="1" x14ac:dyDescent="0.2">
      <c r="A289" s="52">
        <v>9765</v>
      </c>
      <c r="B289" s="53" t="s">
        <v>321</v>
      </c>
      <c r="C289" s="52" t="s">
        <v>281</v>
      </c>
      <c r="E289" s="48"/>
      <c r="F289" s="54" t="b">
        <v>0</v>
      </c>
      <c r="G289" s="55"/>
    </row>
    <row r="290" spans="1:7" ht="11.45" customHeight="1" x14ac:dyDescent="0.2">
      <c r="A290" s="52">
        <v>9785</v>
      </c>
      <c r="B290" s="53" t="s">
        <v>322</v>
      </c>
      <c r="C290" s="52" t="s">
        <v>281</v>
      </c>
      <c r="E290" s="48">
        <v>15</v>
      </c>
      <c r="F290" s="54" t="s">
        <v>320</v>
      </c>
      <c r="G290" s="55"/>
    </row>
    <row r="291" spans="1:7" ht="12" customHeight="1" x14ac:dyDescent="0.2">
      <c r="A291" s="52">
        <v>9079</v>
      </c>
      <c r="B291" s="53" t="s">
        <v>323</v>
      </c>
      <c r="C291" s="52" t="s">
        <v>281</v>
      </c>
      <c r="E291" s="48"/>
      <c r="F291" s="54" t="b">
        <f>IF(E291=15,"5°",IF(E291=18,"4°",IF(E291=22,"3°",IF(E291=27,"2°",IF(E291=34,"1°",IF(E291=42,"exc",IF(E291=50,"hfd",IF(E291=60,"ere"))))))))</f>
        <v>0</v>
      </c>
      <c r="G291" s="55"/>
    </row>
    <row r="292" spans="1:7" ht="12" customHeight="1" x14ac:dyDescent="0.2">
      <c r="A292" s="52">
        <v>9502</v>
      </c>
      <c r="B292" s="53" t="s">
        <v>324</v>
      </c>
      <c r="C292" s="52" t="s">
        <v>281</v>
      </c>
      <c r="E292" s="48"/>
      <c r="F292" s="54" t="b">
        <f>IF(E292=15,"5°",IF(E292=18,"4°",IF(E292=22,"3°",IF(E292=27,"2°",IF(E292=34,"1°",IF(E292=42,"exc",IF(E292=50,"hfd",IF(E292=60,"ere"))))))))</f>
        <v>0</v>
      </c>
      <c r="G292" s="55"/>
    </row>
    <row r="293" spans="1:7" ht="12" customHeight="1" x14ac:dyDescent="0.2">
      <c r="A293" s="52">
        <v>7458</v>
      </c>
      <c r="B293" s="53" t="s">
        <v>325</v>
      </c>
      <c r="C293" s="52" t="s">
        <v>281</v>
      </c>
      <c r="E293" s="48"/>
      <c r="F293" s="54" t="b">
        <f>IF(E293=15,"5°",IF(E293=18,"4°",IF(E293=22,"3°",IF(E293=27,"2°",IF(E293=34,"1°",IF(E293=42,"exc",IF(E293=50,"hfd",IF(E293=60,"ere"))))))))</f>
        <v>0</v>
      </c>
      <c r="G293" s="55"/>
    </row>
    <row r="294" spans="1:7" ht="12" customHeight="1" x14ac:dyDescent="0.2">
      <c r="A294" s="52">
        <v>9439</v>
      </c>
      <c r="B294" s="53" t="s">
        <v>326</v>
      </c>
      <c r="C294" s="52" t="s">
        <v>281</v>
      </c>
      <c r="E294" s="48"/>
      <c r="F294" s="54" t="b">
        <f>IF(E294=15,"5°",IF(E294=18,"4°",IF(E294=22,"3°",IF(E294=27,"2°",IF(E294=34,"1°",IF(E294=42,"exc",IF(E294=50,"hfd",IF(E294=60,"ere"))))))))</f>
        <v>0</v>
      </c>
      <c r="G294" s="55"/>
    </row>
    <row r="295" spans="1:7" ht="11.45" customHeight="1" x14ac:dyDescent="0.2">
      <c r="A295" s="52">
        <v>9080</v>
      </c>
      <c r="B295" s="53" t="s">
        <v>327</v>
      </c>
      <c r="C295" s="52" t="s">
        <v>281</v>
      </c>
      <c r="E295" s="48"/>
      <c r="F295" s="54" t="b">
        <f>IF(E295=15,"5°",IF(E295=18,"4°",IF(E295=22,"3°",IF(E295=27,"2°",IF(E295=34,"1°",IF(E295=42,"exc",IF(E295=50,"hfd",IF(E295=60,"ere"))))))))</f>
        <v>0</v>
      </c>
      <c r="G295" s="55"/>
    </row>
    <row r="296" spans="1:7" ht="11.45" customHeight="1" x14ac:dyDescent="0.2">
      <c r="A296" s="52"/>
      <c r="B296" s="53"/>
      <c r="C296" s="52"/>
      <c r="E296" s="48"/>
      <c r="F296" s="54"/>
      <c r="G296" s="55"/>
    </row>
    <row r="297" spans="1:7" ht="12" customHeight="1" x14ac:dyDescent="0.2">
      <c r="A297" s="52">
        <v>7678</v>
      </c>
      <c r="B297" s="57" t="s">
        <v>328</v>
      </c>
      <c r="C297" s="52" t="s">
        <v>329</v>
      </c>
      <c r="E297" s="48">
        <v>15</v>
      </c>
      <c r="F297" s="54" t="str">
        <f>IF(E297=15,"5°",IF(E297=18,"4°",IF(E297=22,"3°",IF(E297=27,"2°",IF(E297=34,"1°",IF(E297=42,"exc",IF(E297=50,"hfd",IF(E297=60,"ere"))))))))</f>
        <v>5°</v>
      </c>
      <c r="G297" s="55"/>
    </row>
    <row r="298" spans="1:7" ht="12" customHeight="1" x14ac:dyDescent="0.2">
      <c r="A298" s="52">
        <v>5178</v>
      </c>
      <c r="B298" s="53" t="s">
        <v>330</v>
      </c>
      <c r="C298" s="52" t="s">
        <v>329</v>
      </c>
      <c r="E298" s="48">
        <v>27</v>
      </c>
      <c r="F298" s="54" t="str">
        <f>IF(E298=15,"5°",IF(E298=18,"4°",IF(E298=22,"3°",IF(E298=27,"2°",IF(E298=34,"1°",IF(E298=42,"exc",IF(E298=50,"hfd",IF(E298=60,"ere"))))))))</f>
        <v>2°</v>
      </c>
      <c r="G298" s="55"/>
    </row>
    <row r="299" spans="1:7" ht="12" customHeight="1" x14ac:dyDescent="0.2">
      <c r="A299" s="52">
        <v>7284</v>
      </c>
      <c r="B299" s="53" t="s">
        <v>331</v>
      </c>
      <c r="C299" s="52" t="s">
        <v>329</v>
      </c>
      <c r="E299" s="48"/>
      <c r="F299" s="54" t="b">
        <f>IF(E299=15,"5°",IF(E299=18,"4°",IF(E299=22,"3°",IF(E299=27,"2°",IF(E299=34,"1°",IF(E299=42,"exc",IF(E299=50,"hfd",IF(E299=60,"ere"))))))))</f>
        <v>0</v>
      </c>
      <c r="G299" s="55"/>
    </row>
    <row r="300" spans="1:7" ht="12" customHeight="1" x14ac:dyDescent="0.2">
      <c r="A300" s="52">
        <v>4522</v>
      </c>
      <c r="B300" s="53" t="s">
        <v>332</v>
      </c>
      <c r="C300" s="52" t="s">
        <v>329</v>
      </c>
      <c r="E300" s="48">
        <v>15</v>
      </c>
      <c r="F300" s="54" t="str">
        <f>IF(E300=15,"5°",IF(E300=18,"4°",IF(E300=22,"3°",IF(E300=27,"2°",IF(E300=34,"1°",IF(E300=42,"exc",IF(E300=50,"hfd",IF(E300=60,"ere"))))))))</f>
        <v>5°</v>
      </c>
      <c r="G300" s="55"/>
    </row>
    <row r="301" spans="1:7" ht="12" customHeight="1" x14ac:dyDescent="0.2">
      <c r="A301" s="52">
        <v>4114</v>
      </c>
      <c r="B301" s="57" t="s">
        <v>333</v>
      </c>
      <c r="C301" s="52" t="s">
        <v>329</v>
      </c>
      <c r="E301" s="48"/>
      <c r="F301" s="54" t="b">
        <f>IF(E301=15,"5°",IF(E301=18,"4°",IF(E301=22,"3°",IF(E301=27,"2°",IF(E301=34,"1°",IF(E301=42,"exc",IF(E301=50,"hfd",IF(E301=60,"ere"))))))))</f>
        <v>0</v>
      </c>
      <c r="G301" s="55"/>
    </row>
    <row r="302" spans="1:7" ht="12" customHeight="1" x14ac:dyDescent="0.2">
      <c r="A302" s="52">
        <v>6806</v>
      </c>
      <c r="B302" s="57" t="s">
        <v>334</v>
      </c>
      <c r="C302" s="52" t="s">
        <v>329</v>
      </c>
      <c r="E302" s="48"/>
      <c r="F302" s="54"/>
      <c r="G302" s="55"/>
    </row>
    <row r="303" spans="1:7" ht="12" customHeight="1" x14ac:dyDescent="0.2">
      <c r="A303" s="52">
        <v>8678</v>
      </c>
      <c r="B303" s="57" t="s">
        <v>335</v>
      </c>
      <c r="C303" s="52" t="s">
        <v>329</v>
      </c>
      <c r="E303" s="48"/>
      <c r="F303" s="54"/>
      <c r="G303" s="55"/>
    </row>
    <row r="304" spans="1:7" ht="12" customHeight="1" x14ac:dyDescent="0.2">
      <c r="A304" s="52"/>
      <c r="B304" s="57"/>
      <c r="C304" s="52"/>
      <c r="E304" s="48"/>
      <c r="F304" s="54"/>
      <c r="G304" s="55"/>
    </row>
    <row r="305" spans="1:7" ht="12" customHeight="1" x14ac:dyDescent="0.2">
      <c r="A305" s="52"/>
      <c r="B305" s="57"/>
      <c r="C305" s="52"/>
      <c r="E305" s="48"/>
      <c r="F305" s="54"/>
      <c r="G305" s="55"/>
    </row>
    <row r="306" spans="1:7" ht="11.45" customHeight="1" x14ac:dyDescent="0.2">
      <c r="A306" s="52">
        <v>9421</v>
      </c>
      <c r="B306" s="53" t="s">
        <v>336</v>
      </c>
      <c r="C306" s="52" t="s">
        <v>337</v>
      </c>
      <c r="E306" s="48">
        <v>27</v>
      </c>
      <c r="F306" s="54" t="str">
        <f t="shared" ref="F306:F320" si="10">IF(E306=15,"5°",IF(E306=18,"4°",IF(E306=22,"3°",IF(E306=27,"2°",IF(E306=34,"1°",IF(E306=42,"exc",IF(E306=50,"hfd",IF(E306=60,"ere"))))))))</f>
        <v>2°</v>
      </c>
      <c r="G306" s="55"/>
    </row>
    <row r="307" spans="1:7" ht="12" customHeight="1" x14ac:dyDescent="0.25">
      <c r="A307" s="77">
        <v>8410</v>
      </c>
      <c r="B307" s="58" t="s">
        <v>338</v>
      </c>
      <c r="C307" s="52" t="s">
        <v>339</v>
      </c>
      <c r="E307" s="49">
        <v>22</v>
      </c>
      <c r="F307" s="54" t="str">
        <f t="shared" si="10"/>
        <v>3°</v>
      </c>
    </row>
    <row r="308" spans="1:7" ht="12" customHeight="1" x14ac:dyDescent="0.2">
      <c r="A308" s="52">
        <v>9420</v>
      </c>
      <c r="B308" s="53" t="s">
        <v>340</v>
      </c>
      <c r="C308" s="52" t="s">
        <v>339</v>
      </c>
      <c r="E308" s="48">
        <v>22</v>
      </c>
      <c r="F308" s="54" t="str">
        <f t="shared" si="10"/>
        <v>3°</v>
      </c>
      <c r="G308" s="55"/>
    </row>
    <row r="309" spans="1:7" ht="12" customHeight="1" x14ac:dyDescent="0.2">
      <c r="A309" s="52">
        <v>4415</v>
      </c>
      <c r="B309" s="53" t="s">
        <v>341</v>
      </c>
      <c r="C309" s="52" t="s">
        <v>339</v>
      </c>
      <c r="E309" s="48">
        <v>34</v>
      </c>
      <c r="F309" s="54" t="str">
        <f t="shared" si="10"/>
        <v>1°</v>
      </c>
      <c r="G309" s="55"/>
    </row>
    <row r="310" spans="1:7" ht="12" customHeight="1" x14ac:dyDescent="0.2">
      <c r="A310" s="52">
        <v>4443</v>
      </c>
      <c r="B310" s="53" t="s">
        <v>342</v>
      </c>
      <c r="C310" s="52" t="s">
        <v>339</v>
      </c>
      <c r="E310" s="48">
        <v>27</v>
      </c>
      <c r="F310" s="54" t="str">
        <f t="shared" si="10"/>
        <v>2°</v>
      </c>
      <c r="G310" s="55"/>
    </row>
    <row r="311" spans="1:7" ht="12" customHeight="1" x14ac:dyDescent="0.2">
      <c r="A311" s="52">
        <v>4629</v>
      </c>
      <c r="B311" s="57" t="s">
        <v>343</v>
      </c>
      <c r="C311" s="52" t="s">
        <v>339</v>
      </c>
      <c r="E311" s="66">
        <v>27</v>
      </c>
      <c r="F311" s="54" t="str">
        <f t="shared" si="10"/>
        <v>2°</v>
      </c>
      <c r="G311" s="55"/>
    </row>
    <row r="312" spans="1:7" ht="12" customHeight="1" x14ac:dyDescent="0.2">
      <c r="A312" s="52">
        <v>4643</v>
      </c>
      <c r="B312" s="57" t="s">
        <v>344</v>
      </c>
      <c r="C312" s="52" t="s">
        <v>339</v>
      </c>
      <c r="E312" s="48">
        <v>27</v>
      </c>
      <c r="F312" s="54" t="str">
        <f t="shared" si="10"/>
        <v>2°</v>
      </c>
      <c r="G312" s="55"/>
    </row>
    <row r="313" spans="1:7" ht="12" customHeight="1" x14ac:dyDescent="0.2">
      <c r="A313" s="52">
        <v>6715</v>
      </c>
      <c r="B313" s="57" t="s">
        <v>345</v>
      </c>
      <c r="C313" s="52" t="s">
        <v>339</v>
      </c>
      <c r="E313" s="48"/>
      <c r="F313" s="54" t="b">
        <f t="shared" si="10"/>
        <v>0</v>
      </c>
      <c r="G313" s="55"/>
    </row>
    <row r="314" spans="1:7" ht="12" customHeight="1" x14ac:dyDescent="0.2">
      <c r="A314" s="52">
        <v>8664</v>
      </c>
      <c r="B314" s="57" t="s">
        <v>346</v>
      </c>
      <c r="C314" s="52" t="s">
        <v>339</v>
      </c>
      <c r="E314" s="48">
        <v>18</v>
      </c>
      <c r="F314" s="54" t="str">
        <f t="shared" si="10"/>
        <v>4°</v>
      </c>
      <c r="G314" s="55"/>
    </row>
    <row r="315" spans="1:7" ht="12" customHeight="1" x14ac:dyDescent="0.2">
      <c r="A315" s="52">
        <v>8665</v>
      </c>
      <c r="B315" s="57" t="s">
        <v>347</v>
      </c>
      <c r="C315" s="52" t="s">
        <v>339</v>
      </c>
      <c r="E315" s="48">
        <v>15</v>
      </c>
      <c r="F315" s="54" t="str">
        <f t="shared" si="10"/>
        <v>5°</v>
      </c>
      <c r="G315" s="55"/>
    </row>
    <row r="316" spans="1:7" ht="12" customHeight="1" x14ac:dyDescent="0.2">
      <c r="A316" s="52">
        <v>8666</v>
      </c>
      <c r="B316" s="57" t="s">
        <v>348</v>
      </c>
      <c r="C316" s="52" t="s">
        <v>339</v>
      </c>
      <c r="E316" s="48">
        <v>18</v>
      </c>
      <c r="F316" s="54" t="str">
        <f t="shared" si="10"/>
        <v>4°</v>
      </c>
      <c r="G316" s="55"/>
    </row>
    <row r="317" spans="1:7" ht="12" customHeight="1" x14ac:dyDescent="0.25">
      <c r="A317" s="52">
        <v>8898</v>
      </c>
      <c r="B317" s="58" t="s">
        <v>349</v>
      </c>
      <c r="C317" s="52" t="s">
        <v>339</v>
      </c>
      <c r="E317" s="48">
        <v>15</v>
      </c>
      <c r="F317" s="54" t="str">
        <f t="shared" si="10"/>
        <v>5°</v>
      </c>
      <c r="G317" s="55"/>
    </row>
    <row r="318" spans="1:7" ht="12" customHeight="1" x14ac:dyDescent="0.25">
      <c r="A318" s="52">
        <v>9263</v>
      </c>
      <c r="B318" s="58" t="s">
        <v>350</v>
      </c>
      <c r="C318" s="52" t="s">
        <v>147</v>
      </c>
      <c r="E318" s="48">
        <v>27</v>
      </c>
      <c r="F318" s="54" t="str">
        <f t="shared" si="10"/>
        <v>2°</v>
      </c>
      <c r="G318" s="55"/>
    </row>
    <row r="319" spans="1:7" ht="12" customHeight="1" x14ac:dyDescent="0.25">
      <c r="A319" s="52">
        <v>9527</v>
      </c>
      <c r="B319" s="58" t="s">
        <v>351</v>
      </c>
      <c r="C319" s="52" t="s">
        <v>339</v>
      </c>
      <c r="E319" s="48">
        <v>15</v>
      </c>
      <c r="F319" s="54" t="str">
        <f t="shared" si="10"/>
        <v>5°</v>
      </c>
      <c r="G319" s="55"/>
    </row>
    <row r="320" spans="1:7" ht="12" customHeight="1" x14ac:dyDescent="0.25">
      <c r="A320" s="52">
        <v>8663</v>
      </c>
      <c r="B320" s="58" t="s">
        <v>352</v>
      </c>
      <c r="C320" s="52" t="s">
        <v>339</v>
      </c>
      <c r="E320" s="48">
        <v>18</v>
      </c>
      <c r="F320" s="54" t="str">
        <f t="shared" si="10"/>
        <v>4°</v>
      </c>
      <c r="G320" s="55"/>
    </row>
    <row r="321" spans="1:7" ht="12" customHeight="1" x14ac:dyDescent="0.25">
      <c r="A321" s="52"/>
      <c r="B321" s="58"/>
      <c r="C321" s="52"/>
      <c r="E321" s="48"/>
      <c r="F321" s="54"/>
      <c r="G321" s="55"/>
    </row>
    <row r="322" spans="1:7" ht="11.45" customHeight="1" x14ac:dyDescent="0.2">
      <c r="A322" s="52">
        <v>4907</v>
      </c>
      <c r="B322" s="53" t="s">
        <v>353</v>
      </c>
      <c r="C322" s="52" t="s">
        <v>67</v>
      </c>
      <c r="E322" s="48">
        <v>42</v>
      </c>
      <c r="F322" s="54" t="str">
        <f t="shared" ref="F322:F354" si="11">IF(E322=15,"5°",IF(E322=18,"4°",IF(E322=22,"3°",IF(E322=27,"2°",IF(E322=34,"1°",IF(E322=42,"exc",IF(E322=50,"hfd",IF(E322=60,"ere"))))))))</f>
        <v>exc</v>
      </c>
      <c r="G322" s="55"/>
    </row>
    <row r="323" spans="1:7" ht="11.45" customHeight="1" x14ac:dyDescent="0.2">
      <c r="A323" s="52">
        <v>4913</v>
      </c>
      <c r="B323" s="53" t="s">
        <v>354</v>
      </c>
      <c r="C323" s="52" t="s">
        <v>67</v>
      </c>
      <c r="E323" s="48">
        <v>22</v>
      </c>
      <c r="F323" s="54" t="str">
        <f t="shared" si="11"/>
        <v>3°</v>
      </c>
      <c r="G323" s="56"/>
    </row>
    <row r="324" spans="1:7" ht="12" customHeight="1" x14ac:dyDescent="0.2">
      <c r="A324" s="52">
        <v>4916</v>
      </c>
      <c r="B324" s="53" t="s">
        <v>355</v>
      </c>
      <c r="C324" s="52" t="s">
        <v>67</v>
      </c>
      <c r="E324" s="48">
        <v>27</v>
      </c>
      <c r="F324" s="54" t="str">
        <f t="shared" si="11"/>
        <v>2°</v>
      </c>
      <c r="G324" s="55"/>
    </row>
    <row r="325" spans="1:7" ht="12" customHeight="1" x14ac:dyDescent="0.25">
      <c r="A325" s="52">
        <v>4922</v>
      </c>
      <c r="B325" s="58" t="s">
        <v>356</v>
      </c>
      <c r="C325" s="52" t="s">
        <v>67</v>
      </c>
      <c r="E325" s="49">
        <v>18</v>
      </c>
      <c r="F325" s="54" t="str">
        <f t="shared" si="11"/>
        <v>4°</v>
      </c>
      <c r="G325" s="55"/>
    </row>
    <row r="326" spans="1:7" ht="12" customHeight="1" x14ac:dyDescent="0.2">
      <c r="A326" s="52">
        <v>6743</v>
      </c>
      <c r="B326" s="53" t="s">
        <v>357</v>
      </c>
      <c r="C326" s="52" t="s">
        <v>67</v>
      </c>
      <c r="E326" s="48">
        <v>50</v>
      </c>
      <c r="F326" s="54" t="str">
        <f t="shared" si="11"/>
        <v>hfd</v>
      </c>
      <c r="G326" s="55"/>
    </row>
    <row r="327" spans="1:7" ht="11.45" customHeight="1" x14ac:dyDescent="0.2">
      <c r="A327" s="52">
        <v>7562</v>
      </c>
      <c r="B327" s="53" t="s">
        <v>358</v>
      </c>
      <c r="C327" s="52" t="s">
        <v>67</v>
      </c>
      <c r="E327" s="48">
        <v>34</v>
      </c>
      <c r="F327" s="54" t="str">
        <f t="shared" si="11"/>
        <v>1°</v>
      </c>
      <c r="G327" s="55"/>
    </row>
    <row r="328" spans="1:7" ht="12" customHeight="1" x14ac:dyDescent="0.2">
      <c r="A328" s="52">
        <v>7923</v>
      </c>
      <c r="B328" s="53" t="s">
        <v>359</v>
      </c>
      <c r="C328" s="52" t="s">
        <v>67</v>
      </c>
      <c r="E328" s="48">
        <v>27</v>
      </c>
      <c r="F328" s="54" t="str">
        <f t="shared" si="11"/>
        <v>2°</v>
      </c>
      <c r="G328" s="55"/>
    </row>
    <row r="329" spans="1:7" ht="11.45" customHeight="1" x14ac:dyDescent="0.2">
      <c r="A329" s="52">
        <v>8414</v>
      </c>
      <c r="B329" s="53" t="s">
        <v>360</v>
      </c>
      <c r="C329" s="52" t="s">
        <v>67</v>
      </c>
      <c r="E329" s="48">
        <v>18</v>
      </c>
      <c r="F329" s="54" t="str">
        <f t="shared" si="11"/>
        <v>4°</v>
      </c>
      <c r="G329" s="55"/>
    </row>
    <row r="330" spans="1:7" ht="11.45" customHeight="1" x14ac:dyDescent="0.2">
      <c r="A330" s="52">
        <v>8681</v>
      </c>
      <c r="B330" s="53" t="s">
        <v>361</v>
      </c>
      <c r="C330" s="52" t="s">
        <v>67</v>
      </c>
      <c r="E330" s="48">
        <v>22</v>
      </c>
      <c r="F330" s="54" t="str">
        <f t="shared" si="11"/>
        <v>3°</v>
      </c>
      <c r="G330" s="55"/>
    </row>
    <row r="331" spans="1:7" ht="12" customHeight="1" x14ac:dyDescent="0.2">
      <c r="A331" s="52">
        <v>8902</v>
      </c>
      <c r="B331" s="53" t="s">
        <v>362</v>
      </c>
      <c r="C331" s="52" t="s">
        <v>67</v>
      </c>
      <c r="E331" s="48">
        <v>18</v>
      </c>
      <c r="F331" s="54" t="str">
        <f t="shared" si="11"/>
        <v>4°</v>
      </c>
      <c r="G331" s="55"/>
    </row>
    <row r="332" spans="1:7" ht="12" customHeight="1" x14ac:dyDescent="0.2">
      <c r="A332" s="52">
        <v>8903</v>
      </c>
      <c r="B332" s="57" t="s">
        <v>363</v>
      </c>
      <c r="C332" s="52" t="s">
        <v>67</v>
      </c>
      <c r="E332" s="61">
        <v>18</v>
      </c>
      <c r="F332" s="61" t="str">
        <f t="shared" si="11"/>
        <v>4°</v>
      </c>
      <c r="G332" s="55"/>
    </row>
    <row r="333" spans="1:7" ht="12" customHeight="1" x14ac:dyDescent="0.2">
      <c r="A333" s="52">
        <v>4952</v>
      </c>
      <c r="B333" s="53" t="s">
        <v>364</v>
      </c>
      <c r="C333" s="52" t="s">
        <v>365</v>
      </c>
      <c r="E333" s="48">
        <v>27</v>
      </c>
      <c r="F333" s="54" t="str">
        <f t="shared" si="11"/>
        <v>2°</v>
      </c>
      <c r="G333" s="55"/>
    </row>
    <row r="334" spans="1:7" ht="12" customHeight="1" x14ac:dyDescent="0.2">
      <c r="A334" s="52">
        <v>9083</v>
      </c>
      <c r="B334" s="53" t="s">
        <v>366</v>
      </c>
      <c r="C334" s="52" t="s">
        <v>67</v>
      </c>
      <c r="E334" s="48">
        <v>27</v>
      </c>
      <c r="F334" s="54" t="str">
        <f t="shared" si="11"/>
        <v>2°</v>
      </c>
      <c r="G334" s="55"/>
    </row>
    <row r="335" spans="1:7" ht="12" customHeight="1" x14ac:dyDescent="0.2">
      <c r="A335" s="52">
        <v>4920</v>
      </c>
      <c r="B335" s="53" t="s">
        <v>367</v>
      </c>
      <c r="C335" s="52" t="s">
        <v>67</v>
      </c>
      <c r="E335" s="48">
        <v>27</v>
      </c>
      <c r="F335" s="54" t="str">
        <f t="shared" si="11"/>
        <v>2°</v>
      </c>
      <c r="G335" s="55"/>
    </row>
    <row r="336" spans="1:7" ht="12" customHeight="1" x14ac:dyDescent="0.2">
      <c r="A336" s="52">
        <v>8481</v>
      </c>
      <c r="B336" s="53" t="s">
        <v>368</v>
      </c>
      <c r="C336" s="52" t="s">
        <v>67</v>
      </c>
      <c r="E336" s="48">
        <v>27</v>
      </c>
      <c r="F336" s="54" t="str">
        <f t="shared" si="11"/>
        <v>2°</v>
      </c>
      <c r="G336" s="55"/>
    </row>
    <row r="337" spans="1:7" ht="12.75" customHeight="1" x14ac:dyDescent="0.2">
      <c r="A337" s="52">
        <v>9277</v>
      </c>
      <c r="B337" s="53" t="s">
        <v>369</v>
      </c>
      <c r="C337" s="52" t="s">
        <v>67</v>
      </c>
      <c r="E337" s="48">
        <v>22</v>
      </c>
      <c r="F337" s="54" t="str">
        <f t="shared" si="11"/>
        <v>3°</v>
      </c>
      <c r="G337" s="55"/>
    </row>
    <row r="338" spans="1:7" ht="12" customHeight="1" x14ac:dyDescent="0.2">
      <c r="A338" s="52">
        <v>7704</v>
      </c>
      <c r="B338" s="53" t="s">
        <v>370</v>
      </c>
      <c r="C338" s="52" t="s">
        <v>67</v>
      </c>
      <c r="E338" s="48">
        <v>22</v>
      </c>
      <c r="F338" s="54" t="str">
        <f t="shared" si="11"/>
        <v>3°</v>
      </c>
      <c r="G338" s="55"/>
    </row>
    <row r="339" spans="1:7" ht="12" customHeight="1" x14ac:dyDescent="0.2">
      <c r="A339" s="52">
        <v>4859</v>
      </c>
      <c r="B339" s="53" t="s">
        <v>371</v>
      </c>
      <c r="C339" s="52" t="s">
        <v>67</v>
      </c>
      <c r="E339" s="48">
        <v>22</v>
      </c>
      <c r="F339" s="54" t="str">
        <f t="shared" si="11"/>
        <v>3°</v>
      </c>
      <c r="G339" s="55"/>
    </row>
    <row r="340" spans="1:7" ht="12" customHeight="1" x14ac:dyDescent="0.2">
      <c r="A340" s="52">
        <v>8149</v>
      </c>
      <c r="B340" s="53" t="s">
        <v>372</v>
      </c>
      <c r="C340" s="52" t="s">
        <v>67</v>
      </c>
      <c r="E340" s="48">
        <v>22</v>
      </c>
      <c r="F340" s="54" t="str">
        <f t="shared" si="11"/>
        <v>3°</v>
      </c>
      <c r="G340" s="55"/>
    </row>
    <row r="341" spans="1:7" ht="12" customHeight="1" x14ac:dyDescent="0.2">
      <c r="A341" s="52">
        <v>4950</v>
      </c>
      <c r="B341" s="53" t="s">
        <v>373</v>
      </c>
      <c r="C341" s="52" t="s">
        <v>67</v>
      </c>
      <c r="E341" s="48">
        <v>27</v>
      </c>
      <c r="F341" s="54" t="str">
        <f t="shared" si="11"/>
        <v>2°</v>
      </c>
      <c r="G341" s="55"/>
    </row>
    <row r="342" spans="1:7" ht="12" customHeight="1" x14ac:dyDescent="0.2">
      <c r="A342" s="52">
        <v>1067</v>
      </c>
      <c r="B342" s="53" t="s">
        <v>374</v>
      </c>
      <c r="C342" s="52" t="s">
        <v>67</v>
      </c>
      <c r="E342" s="48">
        <v>22</v>
      </c>
      <c r="F342" s="54" t="str">
        <f t="shared" si="11"/>
        <v>3°</v>
      </c>
      <c r="G342" s="55"/>
    </row>
    <row r="343" spans="1:7" ht="11.45" customHeight="1" x14ac:dyDescent="0.2">
      <c r="A343" s="52">
        <v>8746</v>
      </c>
      <c r="B343" s="53" t="s">
        <v>375</v>
      </c>
      <c r="C343" s="52" t="s">
        <v>67</v>
      </c>
      <c r="E343" s="48">
        <v>27</v>
      </c>
      <c r="F343" s="54" t="str">
        <f t="shared" si="11"/>
        <v>2°</v>
      </c>
      <c r="G343" s="55"/>
    </row>
    <row r="344" spans="1:7" ht="11.45" customHeight="1" x14ac:dyDescent="0.2">
      <c r="A344" s="52">
        <v>8904</v>
      </c>
      <c r="B344" s="53" t="s">
        <v>376</v>
      </c>
      <c r="C344" s="52" t="s">
        <v>67</v>
      </c>
      <c r="E344" s="48">
        <v>22</v>
      </c>
      <c r="F344" s="54" t="str">
        <f t="shared" si="11"/>
        <v>3°</v>
      </c>
      <c r="G344" s="55"/>
    </row>
    <row r="345" spans="1:7" ht="11.45" customHeight="1" x14ac:dyDescent="0.2">
      <c r="A345" s="52">
        <v>8081</v>
      </c>
      <c r="B345" s="53" t="s">
        <v>377</v>
      </c>
      <c r="C345" s="52" t="s">
        <v>67</v>
      </c>
      <c r="E345" s="48">
        <v>27</v>
      </c>
      <c r="F345" s="54" t="str">
        <f t="shared" si="11"/>
        <v>2°</v>
      </c>
      <c r="G345" s="55"/>
    </row>
    <row r="346" spans="1:7" ht="11.45" customHeight="1" x14ac:dyDescent="0.2">
      <c r="A346" s="52">
        <v>9476</v>
      </c>
      <c r="B346" s="53" t="s">
        <v>378</v>
      </c>
      <c r="C346" s="52" t="s">
        <v>67</v>
      </c>
      <c r="E346" s="48">
        <v>34</v>
      </c>
      <c r="F346" s="54" t="str">
        <f t="shared" si="11"/>
        <v>1°</v>
      </c>
      <c r="G346" s="55"/>
    </row>
    <row r="347" spans="1:7" ht="11.45" customHeight="1" x14ac:dyDescent="0.2">
      <c r="A347" s="52">
        <v>9963</v>
      </c>
      <c r="B347" s="53" t="s">
        <v>379</v>
      </c>
      <c r="C347" s="52" t="s">
        <v>67</v>
      </c>
      <c r="E347" s="48">
        <v>18</v>
      </c>
      <c r="F347" s="54" t="str">
        <f t="shared" si="11"/>
        <v>4°</v>
      </c>
      <c r="G347" s="55"/>
    </row>
    <row r="348" spans="1:7" ht="11.25" customHeight="1" x14ac:dyDescent="0.2">
      <c r="A348" s="52">
        <v>5732</v>
      </c>
      <c r="B348" s="53" t="s">
        <v>380</v>
      </c>
      <c r="C348" s="52" t="s">
        <v>67</v>
      </c>
      <c r="E348" s="48">
        <v>18</v>
      </c>
      <c r="F348" s="54" t="str">
        <f t="shared" si="11"/>
        <v>4°</v>
      </c>
      <c r="G348" s="55"/>
    </row>
    <row r="349" spans="1:7" ht="11.25" customHeight="1" x14ac:dyDescent="0.2">
      <c r="A349" s="52">
        <v>6564</v>
      </c>
      <c r="B349" s="53" t="s">
        <v>381</v>
      </c>
      <c r="C349" s="52" t="s">
        <v>67</v>
      </c>
      <c r="E349" s="48">
        <v>34</v>
      </c>
      <c r="F349" s="54" t="str">
        <f t="shared" si="11"/>
        <v>1°</v>
      </c>
      <c r="G349" s="55"/>
    </row>
    <row r="350" spans="1:7" ht="11.25" customHeight="1" x14ac:dyDescent="0.2">
      <c r="A350" s="52" t="s">
        <v>382</v>
      </c>
      <c r="B350" s="53" t="s">
        <v>383</v>
      </c>
      <c r="C350" s="52" t="s">
        <v>67</v>
      </c>
      <c r="E350" s="48">
        <v>34</v>
      </c>
      <c r="F350" s="54" t="str">
        <f t="shared" si="11"/>
        <v>1°</v>
      </c>
      <c r="G350" s="55"/>
    </row>
    <row r="351" spans="1:7" ht="11.25" customHeight="1" x14ac:dyDescent="0.2">
      <c r="A351" s="52" t="s">
        <v>384</v>
      </c>
      <c r="B351" s="53" t="s">
        <v>385</v>
      </c>
      <c r="C351" s="52" t="s">
        <v>67</v>
      </c>
      <c r="E351" s="48">
        <v>22</v>
      </c>
      <c r="F351" s="54" t="str">
        <f t="shared" si="11"/>
        <v>3°</v>
      </c>
      <c r="G351" s="55"/>
    </row>
    <row r="352" spans="1:7" ht="11.25" customHeight="1" x14ac:dyDescent="0.2">
      <c r="A352" s="52" t="s">
        <v>386</v>
      </c>
      <c r="B352" s="53" t="s">
        <v>387</v>
      </c>
      <c r="C352" s="52" t="s">
        <v>67</v>
      </c>
      <c r="E352" s="48">
        <v>18</v>
      </c>
      <c r="F352" s="54" t="str">
        <f t="shared" si="11"/>
        <v>4°</v>
      </c>
      <c r="G352" s="55"/>
    </row>
    <row r="353" spans="1:7" ht="11.25" customHeight="1" x14ac:dyDescent="0.2">
      <c r="A353" s="52" t="s">
        <v>388</v>
      </c>
      <c r="B353" s="53" t="s">
        <v>389</v>
      </c>
      <c r="C353" s="52" t="s">
        <v>67</v>
      </c>
      <c r="E353" s="48">
        <v>15</v>
      </c>
      <c r="F353" s="54" t="str">
        <f t="shared" si="11"/>
        <v>5°</v>
      </c>
      <c r="G353" s="55"/>
    </row>
    <row r="354" spans="1:7" ht="11.25" customHeight="1" x14ac:dyDescent="0.2">
      <c r="A354" s="52" t="s">
        <v>390</v>
      </c>
      <c r="B354" s="53" t="s">
        <v>391</v>
      </c>
      <c r="C354" s="52" t="s">
        <v>67</v>
      </c>
      <c r="E354" s="48">
        <v>15</v>
      </c>
      <c r="F354" s="54" t="str">
        <f t="shared" si="11"/>
        <v>5°</v>
      </c>
      <c r="G354" s="55"/>
    </row>
    <row r="355" spans="1:7" ht="11.25" customHeight="1" x14ac:dyDescent="0.2">
      <c r="A355" s="52"/>
      <c r="B355" s="53"/>
      <c r="C355" s="52"/>
      <c r="E355" s="48"/>
      <c r="F355" s="54"/>
      <c r="G355" s="55"/>
    </row>
    <row r="356" spans="1:7" ht="11.45" customHeight="1" x14ac:dyDescent="0.2">
      <c r="A356" s="52">
        <v>7804</v>
      </c>
      <c r="B356" s="53" t="s">
        <v>392</v>
      </c>
      <c r="C356" s="52" t="s">
        <v>393</v>
      </c>
      <c r="E356" s="48">
        <v>18</v>
      </c>
      <c r="F356" s="54" t="str">
        <f t="shared" ref="F356:F379" si="12">IF(E356=15,"5°",IF(E356=18,"4°",IF(E356=22,"3°",IF(E356=27,"2°",IF(E356=34,"1°",IF(E356=42,"exc",IF(E356=50,"hfd",IF(E356=60,"ere"))))))))</f>
        <v>4°</v>
      </c>
      <c r="G356" s="55"/>
    </row>
    <row r="357" spans="1:7" ht="11.45" customHeight="1" x14ac:dyDescent="0.2">
      <c r="A357" s="52">
        <v>8535</v>
      </c>
      <c r="B357" s="53" t="s">
        <v>394</v>
      </c>
      <c r="C357" s="52" t="s">
        <v>393</v>
      </c>
      <c r="E357" s="48">
        <v>27</v>
      </c>
      <c r="F357" s="54" t="str">
        <f t="shared" si="12"/>
        <v>2°</v>
      </c>
      <c r="G357" s="55"/>
    </row>
    <row r="358" spans="1:7" ht="11.45" customHeight="1" x14ac:dyDescent="0.2">
      <c r="A358" s="52">
        <v>5198</v>
      </c>
      <c r="B358" s="57" t="s">
        <v>395</v>
      </c>
      <c r="C358" s="52" t="s">
        <v>393</v>
      </c>
      <c r="E358" s="48">
        <v>34</v>
      </c>
      <c r="F358" s="54" t="str">
        <f t="shared" si="12"/>
        <v>1°</v>
      </c>
      <c r="G358" s="55"/>
    </row>
    <row r="359" spans="1:7" ht="11.45" customHeight="1" x14ac:dyDescent="0.2">
      <c r="A359" s="52">
        <v>9221</v>
      </c>
      <c r="B359" s="57" t="s">
        <v>396</v>
      </c>
      <c r="C359" s="52" t="s">
        <v>393</v>
      </c>
      <c r="E359" s="48">
        <v>22</v>
      </c>
      <c r="F359" s="54" t="str">
        <f t="shared" si="12"/>
        <v>3°</v>
      </c>
      <c r="G359" s="55"/>
    </row>
    <row r="360" spans="1:7" ht="11.45" customHeight="1" x14ac:dyDescent="0.2">
      <c r="A360" s="52">
        <v>7054</v>
      </c>
      <c r="B360" s="57" t="s">
        <v>397</v>
      </c>
      <c r="C360" s="52" t="s">
        <v>393</v>
      </c>
      <c r="E360" s="48">
        <v>18</v>
      </c>
      <c r="F360" s="54" t="str">
        <f t="shared" si="12"/>
        <v>4°</v>
      </c>
      <c r="G360" s="55"/>
    </row>
    <row r="361" spans="1:7" ht="11.45" customHeight="1" x14ac:dyDescent="0.2">
      <c r="A361" s="52">
        <v>7049</v>
      </c>
      <c r="B361" s="57" t="s">
        <v>398</v>
      </c>
      <c r="C361" s="52" t="s">
        <v>393</v>
      </c>
      <c r="E361" s="48">
        <v>15</v>
      </c>
      <c r="F361" s="54" t="str">
        <f t="shared" si="12"/>
        <v>5°</v>
      </c>
      <c r="G361" s="55"/>
    </row>
    <row r="362" spans="1:7" ht="11.45" customHeight="1" x14ac:dyDescent="0.25">
      <c r="A362" s="52">
        <v>4345</v>
      </c>
      <c r="B362" s="58" t="s">
        <v>399</v>
      </c>
      <c r="C362" s="52" t="s">
        <v>393</v>
      </c>
      <c r="E362" s="48">
        <v>18</v>
      </c>
      <c r="F362" s="54" t="str">
        <f t="shared" si="12"/>
        <v>4°</v>
      </c>
      <c r="G362" s="55"/>
    </row>
    <row r="363" spans="1:7" ht="10.5" customHeight="1" x14ac:dyDescent="0.2">
      <c r="A363" s="52">
        <v>4344</v>
      </c>
      <c r="B363" s="53" t="s">
        <v>400</v>
      </c>
      <c r="C363" s="52" t="s">
        <v>393</v>
      </c>
      <c r="E363" s="48">
        <v>27</v>
      </c>
      <c r="F363" s="54" t="str">
        <f t="shared" si="12"/>
        <v>2°</v>
      </c>
      <c r="G363" s="55"/>
    </row>
    <row r="364" spans="1:7" ht="10.5" customHeight="1" x14ac:dyDescent="0.2">
      <c r="A364" s="52">
        <v>4352</v>
      </c>
      <c r="B364" s="53" t="s">
        <v>401</v>
      </c>
      <c r="C364" s="52" t="s">
        <v>393</v>
      </c>
      <c r="E364" s="48">
        <v>42</v>
      </c>
      <c r="F364" s="54" t="str">
        <f t="shared" si="12"/>
        <v>exc</v>
      </c>
      <c r="G364" s="55"/>
    </row>
    <row r="365" spans="1:7" ht="10.5" customHeight="1" x14ac:dyDescent="0.2">
      <c r="A365" s="52">
        <v>9515</v>
      </c>
      <c r="B365" s="53" t="s">
        <v>402</v>
      </c>
      <c r="C365" s="52" t="s">
        <v>393</v>
      </c>
      <c r="E365" s="48">
        <v>42</v>
      </c>
      <c r="F365" s="54" t="str">
        <f t="shared" si="12"/>
        <v>exc</v>
      </c>
      <c r="G365" s="55"/>
    </row>
    <row r="366" spans="1:7" ht="10.5" customHeight="1" x14ac:dyDescent="0.2">
      <c r="A366" s="52">
        <v>9517</v>
      </c>
      <c r="B366" s="53" t="s">
        <v>403</v>
      </c>
      <c r="C366" s="52" t="s">
        <v>393</v>
      </c>
      <c r="E366" s="48">
        <v>18</v>
      </c>
      <c r="F366" s="54" t="str">
        <f t="shared" si="12"/>
        <v>4°</v>
      </c>
      <c r="G366" s="55"/>
    </row>
    <row r="367" spans="1:7" ht="10.5" customHeight="1" x14ac:dyDescent="0.2">
      <c r="A367" s="52">
        <v>4282</v>
      </c>
      <c r="B367" s="53" t="s">
        <v>404</v>
      </c>
      <c r="C367" s="52" t="s">
        <v>393</v>
      </c>
      <c r="E367" s="48">
        <v>27</v>
      </c>
      <c r="F367" s="54" t="str">
        <f t="shared" si="12"/>
        <v>2°</v>
      </c>
      <c r="G367" s="69"/>
    </row>
    <row r="368" spans="1:7" ht="10.5" customHeight="1" x14ac:dyDescent="0.2">
      <c r="A368" s="52">
        <v>7609</v>
      </c>
      <c r="B368" s="57" t="s">
        <v>405</v>
      </c>
      <c r="C368" s="52" t="s">
        <v>393</v>
      </c>
      <c r="E368" s="48">
        <v>27</v>
      </c>
      <c r="F368" s="54" t="str">
        <f t="shared" si="12"/>
        <v>2°</v>
      </c>
      <c r="G368" s="55"/>
    </row>
    <row r="369" spans="1:8" ht="10.5" customHeight="1" x14ac:dyDescent="0.2">
      <c r="A369" s="52">
        <v>7236</v>
      </c>
      <c r="B369" s="53" t="s">
        <v>406</v>
      </c>
      <c r="C369" s="52" t="s">
        <v>393</v>
      </c>
      <c r="E369" s="48">
        <v>18</v>
      </c>
      <c r="F369" s="54" t="str">
        <f t="shared" si="12"/>
        <v>4°</v>
      </c>
      <c r="G369" s="55"/>
    </row>
    <row r="370" spans="1:8" ht="12" customHeight="1" x14ac:dyDescent="0.2">
      <c r="A370" s="52">
        <v>9516</v>
      </c>
      <c r="B370" s="57" t="s">
        <v>407</v>
      </c>
      <c r="C370" s="52" t="s">
        <v>393</v>
      </c>
      <c r="E370" s="48">
        <v>15</v>
      </c>
      <c r="F370" s="54" t="str">
        <f t="shared" si="12"/>
        <v>5°</v>
      </c>
      <c r="G370" s="78"/>
      <c r="H370" s="74"/>
    </row>
    <row r="371" spans="1:8" ht="12" customHeight="1" x14ac:dyDescent="0.2">
      <c r="A371" s="52">
        <v>8017</v>
      </c>
      <c r="B371" s="57" t="s">
        <v>408</v>
      </c>
      <c r="C371" s="52" t="s">
        <v>393</v>
      </c>
      <c r="E371" s="48">
        <v>22</v>
      </c>
      <c r="F371" s="54" t="str">
        <f t="shared" si="12"/>
        <v>3°</v>
      </c>
      <c r="G371" s="78"/>
      <c r="H371" s="74"/>
    </row>
    <row r="372" spans="1:8" ht="12" customHeight="1" x14ac:dyDescent="0.2">
      <c r="A372" s="52">
        <v>6454</v>
      </c>
      <c r="B372" s="57" t="s">
        <v>409</v>
      </c>
      <c r="C372" s="52" t="s">
        <v>393</v>
      </c>
      <c r="E372" s="48">
        <v>15</v>
      </c>
      <c r="F372" s="54" t="str">
        <f t="shared" si="12"/>
        <v>5°</v>
      </c>
      <c r="G372" s="78"/>
      <c r="H372" s="74"/>
    </row>
    <row r="373" spans="1:8" ht="12" customHeight="1" x14ac:dyDescent="0.2">
      <c r="A373" s="52">
        <v>4320</v>
      </c>
      <c r="B373" s="57" t="s">
        <v>410</v>
      </c>
      <c r="C373" s="52" t="s">
        <v>393</v>
      </c>
      <c r="E373" s="48">
        <v>18</v>
      </c>
      <c r="F373" s="54" t="str">
        <f t="shared" si="12"/>
        <v>4°</v>
      </c>
      <c r="G373" s="78"/>
      <c r="H373" s="74"/>
    </row>
    <row r="374" spans="1:8" ht="12" customHeight="1" x14ac:dyDescent="0.2">
      <c r="A374" s="52">
        <v>4324</v>
      </c>
      <c r="B374" s="57" t="s">
        <v>411</v>
      </c>
      <c r="C374" s="52" t="s">
        <v>393</v>
      </c>
      <c r="E374" s="48">
        <v>22</v>
      </c>
      <c r="F374" s="54" t="str">
        <f t="shared" si="12"/>
        <v>3°</v>
      </c>
      <c r="G374" s="55"/>
    </row>
    <row r="375" spans="1:8" ht="12" customHeight="1" x14ac:dyDescent="0.2">
      <c r="A375" s="52">
        <v>4348</v>
      </c>
      <c r="B375" s="53" t="s">
        <v>412</v>
      </c>
      <c r="C375" s="52" t="s">
        <v>393</v>
      </c>
      <c r="E375" s="48">
        <v>18</v>
      </c>
      <c r="F375" s="54" t="str">
        <f t="shared" si="12"/>
        <v>4°</v>
      </c>
      <c r="G375" s="55"/>
    </row>
    <row r="376" spans="1:8" ht="12" customHeight="1" x14ac:dyDescent="0.2">
      <c r="A376" s="52">
        <v>9974</v>
      </c>
      <c r="B376" s="53" t="s">
        <v>413</v>
      </c>
      <c r="C376" s="52" t="s">
        <v>393</v>
      </c>
      <c r="E376" s="48">
        <v>22</v>
      </c>
      <c r="F376" s="54" t="str">
        <f t="shared" si="12"/>
        <v>3°</v>
      </c>
      <c r="G376" s="55"/>
    </row>
    <row r="377" spans="1:8" ht="12" customHeight="1" x14ac:dyDescent="0.2">
      <c r="A377" s="52">
        <v>9063</v>
      </c>
      <c r="B377" s="53" t="s">
        <v>414</v>
      </c>
      <c r="C377" s="52" t="s">
        <v>33</v>
      </c>
      <c r="E377" s="48">
        <v>27</v>
      </c>
      <c r="F377" s="54" t="str">
        <f t="shared" si="12"/>
        <v>2°</v>
      </c>
      <c r="G377" s="55"/>
    </row>
    <row r="378" spans="1:8" ht="12" customHeight="1" x14ac:dyDescent="0.2">
      <c r="A378" s="52">
        <v>6088</v>
      </c>
      <c r="B378" s="53" t="s">
        <v>415</v>
      </c>
      <c r="C378" s="52" t="s">
        <v>393</v>
      </c>
      <c r="E378" s="48">
        <v>27</v>
      </c>
      <c r="F378" s="54" t="str">
        <f t="shared" si="12"/>
        <v>2°</v>
      </c>
      <c r="G378" s="55"/>
    </row>
    <row r="379" spans="1:8" ht="12" customHeight="1" x14ac:dyDescent="0.2">
      <c r="A379" s="52">
        <v>4341</v>
      </c>
      <c r="B379" s="53" t="s">
        <v>416</v>
      </c>
      <c r="C379" s="52" t="s">
        <v>393</v>
      </c>
      <c r="E379" s="48">
        <v>42</v>
      </c>
      <c r="F379" s="54" t="str">
        <f t="shared" si="12"/>
        <v>exc</v>
      </c>
      <c r="G379" s="55"/>
    </row>
    <row r="380" spans="1:8" ht="12" customHeight="1" x14ac:dyDescent="0.2">
      <c r="A380" s="52"/>
      <c r="B380" s="53"/>
      <c r="C380" s="52"/>
      <c r="E380" s="48"/>
      <c r="F380" s="54"/>
      <c r="G380" s="55"/>
    </row>
    <row r="381" spans="1:8" ht="12" customHeight="1" x14ac:dyDescent="0.2">
      <c r="A381" s="52">
        <v>4162</v>
      </c>
      <c r="B381" s="53" t="s">
        <v>417</v>
      </c>
      <c r="C381" s="52" t="s">
        <v>418</v>
      </c>
      <c r="E381" s="48">
        <v>27</v>
      </c>
      <c r="F381" s="54" t="str">
        <f t="shared" ref="F381:F386" si="13">IF(E381=15,"5°",IF(E381=18,"4°",IF(E381=22,"3°",IF(E381=27,"2°",IF(E381=34,"1°",IF(E381=42,"exc",IF(E381=50,"hfd",IF(E381=60,"ere"))))))))</f>
        <v>2°</v>
      </c>
    </row>
    <row r="382" spans="1:8" ht="12" customHeight="1" x14ac:dyDescent="0.2">
      <c r="A382" s="52">
        <v>4167</v>
      </c>
      <c r="B382" s="53" t="s">
        <v>419</v>
      </c>
      <c r="C382" s="52" t="s">
        <v>418</v>
      </c>
      <c r="E382" s="48">
        <v>27</v>
      </c>
      <c r="F382" s="54" t="str">
        <f t="shared" si="13"/>
        <v>2°</v>
      </c>
    </row>
    <row r="383" spans="1:8" ht="12" customHeight="1" x14ac:dyDescent="0.2">
      <c r="A383" s="52">
        <v>4171</v>
      </c>
      <c r="B383" s="53" t="s">
        <v>420</v>
      </c>
      <c r="C383" s="52" t="s">
        <v>418</v>
      </c>
      <c r="E383" s="48">
        <v>18</v>
      </c>
      <c r="F383" s="54" t="str">
        <f t="shared" si="13"/>
        <v>4°</v>
      </c>
    </row>
    <row r="384" spans="1:8" ht="12" customHeight="1" x14ac:dyDescent="0.2">
      <c r="A384" s="52">
        <v>4232</v>
      </c>
      <c r="B384" s="53" t="s">
        <v>421</v>
      </c>
      <c r="C384" s="52" t="s">
        <v>418</v>
      </c>
      <c r="E384" s="48"/>
      <c r="F384" s="54" t="b">
        <f t="shared" si="13"/>
        <v>0</v>
      </c>
    </row>
    <row r="385" spans="1:7" ht="12" customHeight="1" x14ac:dyDescent="0.2">
      <c r="A385" s="52">
        <v>9254</v>
      </c>
      <c r="B385" s="53" t="s">
        <v>422</v>
      </c>
      <c r="C385" s="52" t="s">
        <v>418</v>
      </c>
      <c r="E385" s="48"/>
      <c r="F385" s="54" t="b">
        <f t="shared" si="13"/>
        <v>0</v>
      </c>
    </row>
    <row r="386" spans="1:7" ht="12" customHeight="1" x14ac:dyDescent="0.2">
      <c r="A386" s="52">
        <v>9961</v>
      </c>
      <c r="B386" s="53" t="s">
        <v>423</v>
      </c>
      <c r="C386" s="52" t="s">
        <v>418</v>
      </c>
      <c r="D386" s="48" t="s">
        <v>19</v>
      </c>
      <c r="E386" s="48">
        <v>22</v>
      </c>
      <c r="F386" s="54" t="str">
        <f t="shared" si="13"/>
        <v>3°</v>
      </c>
    </row>
    <row r="387" spans="1:7" ht="12" customHeight="1" x14ac:dyDescent="0.2">
      <c r="A387" s="52">
        <v>6078</v>
      </c>
      <c r="B387" s="53" t="s">
        <v>424</v>
      </c>
      <c r="C387" s="52" t="s">
        <v>418</v>
      </c>
      <c r="E387" s="48"/>
      <c r="F387" s="54"/>
    </row>
    <row r="388" spans="1:7" ht="12" customHeight="1" x14ac:dyDescent="0.2">
      <c r="A388" s="52"/>
      <c r="B388" s="53"/>
      <c r="C388" s="52"/>
      <c r="E388" s="48"/>
      <c r="F388" s="54"/>
    </row>
    <row r="389" spans="1:7" ht="12" customHeight="1" x14ac:dyDescent="0.2">
      <c r="A389" s="52">
        <v>4402</v>
      </c>
      <c r="B389" s="53" t="s">
        <v>425</v>
      </c>
      <c r="C389" s="52" t="s">
        <v>258</v>
      </c>
      <c r="E389" s="48">
        <v>27</v>
      </c>
      <c r="F389" s="54" t="str">
        <f t="shared" ref="F389:F402" si="14">IF(E389=15,"5°",IF(E389=18,"4°",IF(E389=22,"3°",IF(E389=27,"2°",IF(E389=34,"1°",IF(E389=42,"exc",IF(E389=50,"hfd",IF(E389=60,"ere"))))))))</f>
        <v>2°</v>
      </c>
      <c r="G389" s="55"/>
    </row>
    <row r="390" spans="1:7" ht="12" customHeight="1" x14ac:dyDescent="0.2">
      <c r="A390" s="52">
        <v>4451</v>
      </c>
      <c r="B390" s="57" t="s">
        <v>426</v>
      </c>
      <c r="C390" s="52" t="s">
        <v>258</v>
      </c>
      <c r="E390" s="48">
        <v>42</v>
      </c>
      <c r="F390" s="54" t="str">
        <f t="shared" si="14"/>
        <v>exc</v>
      </c>
      <c r="G390" s="55"/>
    </row>
    <row r="391" spans="1:7" ht="11.45" customHeight="1" x14ac:dyDescent="0.25">
      <c r="A391" s="52">
        <v>4524</v>
      </c>
      <c r="B391" s="58" t="s">
        <v>427</v>
      </c>
      <c r="C391" s="52" t="s">
        <v>258</v>
      </c>
      <c r="E391" s="49">
        <v>50</v>
      </c>
      <c r="F391" s="54" t="str">
        <f t="shared" si="14"/>
        <v>hfd</v>
      </c>
      <c r="G391" s="55"/>
    </row>
    <row r="392" spans="1:7" ht="12" customHeight="1" x14ac:dyDescent="0.25">
      <c r="A392" s="52">
        <v>4526</v>
      </c>
      <c r="B392" s="58" t="s">
        <v>428</v>
      </c>
      <c r="C392" s="52" t="s">
        <v>258</v>
      </c>
      <c r="E392" s="49">
        <v>15</v>
      </c>
      <c r="F392" s="54" t="str">
        <f t="shared" si="14"/>
        <v>5°</v>
      </c>
      <c r="G392" s="55"/>
    </row>
    <row r="393" spans="1:7" ht="12" customHeight="1" x14ac:dyDescent="0.2">
      <c r="A393" s="52">
        <v>7207</v>
      </c>
      <c r="B393" s="53" t="s">
        <v>429</v>
      </c>
      <c r="C393" s="52" t="s">
        <v>258</v>
      </c>
      <c r="E393" s="48">
        <v>22</v>
      </c>
      <c r="F393" s="54" t="str">
        <f t="shared" si="14"/>
        <v>3°</v>
      </c>
      <c r="G393" s="55"/>
    </row>
    <row r="394" spans="1:7" ht="13.5" customHeight="1" x14ac:dyDescent="0.2">
      <c r="A394" s="52">
        <v>7209</v>
      </c>
      <c r="B394" s="53" t="s">
        <v>430</v>
      </c>
      <c r="C394" s="52" t="s">
        <v>258</v>
      </c>
      <c r="E394" s="48">
        <v>18</v>
      </c>
      <c r="F394" s="54" t="str">
        <f t="shared" si="14"/>
        <v>4°</v>
      </c>
      <c r="G394" s="55"/>
    </row>
    <row r="395" spans="1:7" ht="12" customHeight="1" x14ac:dyDescent="0.2">
      <c r="A395" s="52">
        <v>7687</v>
      </c>
      <c r="B395" s="53" t="s">
        <v>431</v>
      </c>
      <c r="C395" s="52" t="s">
        <v>258</v>
      </c>
      <c r="E395" s="48">
        <v>15</v>
      </c>
      <c r="F395" s="54" t="str">
        <f t="shared" si="14"/>
        <v>5°</v>
      </c>
      <c r="G395" s="55"/>
    </row>
    <row r="396" spans="1:7" ht="11.45" customHeight="1" x14ac:dyDescent="0.2">
      <c r="A396" s="52">
        <v>8895</v>
      </c>
      <c r="B396" s="53" t="s">
        <v>432</v>
      </c>
      <c r="C396" s="52" t="s">
        <v>258</v>
      </c>
      <c r="E396" s="48">
        <v>15</v>
      </c>
      <c r="F396" s="54" t="str">
        <f t="shared" si="14"/>
        <v>5°</v>
      </c>
      <c r="G396" s="55"/>
    </row>
    <row r="397" spans="1:7" ht="12" customHeight="1" x14ac:dyDescent="0.2">
      <c r="A397" s="52">
        <v>4530</v>
      </c>
      <c r="B397" s="53" t="s">
        <v>433</v>
      </c>
      <c r="C397" s="52" t="s">
        <v>258</v>
      </c>
      <c r="E397" s="48">
        <v>50</v>
      </c>
      <c r="F397" s="54" t="str">
        <f t="shared" si="14"/>
        <v>hfd</v>
      </c>
      <c r="G397" s="56"/>
    </row>
    <row r="398" spans="1:7" ht="12" customHeight="1" x14ac:dyDescent="0.2">
      <c r="A398" s="52">
        <v>8070</v>
      </c>
      <c r="B398" s="53" t="s">
        <v>434</v>
      </c>
      <c r="C398" s="52" t="s">
        <v>258</v>
      </c>
      <c r="E398" s="48">
        <v>22</v>
      </c>
      <c r="F398" s="54" t="str">
        <f t="shared" si="14"/>
        <v>3°</v>
      </c>
      <c r="G398" s="56" t="s">
        <v>435</v>
      </c>
    </row>
    <row r="399" spans="1:7" ht="12" customHeight="1" x14ac:dyDescent="0.2">
      <c r="A399" s="52">
        <v>8530</v>
      </c>
      <c r="B399" s="53" t="s">
        <v>436</v>
      </c>
      <c r="C399" s="52" t="s">
        <v>258</v>
      </c>
      <c r="E399" s="61">
        <v>42</v>
      </c>
      <c r="F399" s="61" t="str">
        <f t="shared" si="14"/>
        <v>exc</v>
      </c>
      <c r="G399" s="55"/>
    </row>
    <row r="400" spans="1:7" ht="11.45" customHeight="1" x14ac:dyDescent="0.2">
      <c r="A400" s="52">
        <v>8068</v>
      </c>
      <c r="B400" s="53" t="s">
        <v>437</v>
      </c>
      <c r="C400" s="52" t="s">
        <v>258</v>
      </c>
      <c r="E400" s="48">
        <v>42</v>
      </c>
      <c r="F400" s="54" t="str">
        <f t="shared" si="14"/>
        <v>exc</v>
      </c>
      <c r="G400" s="55"/>
    </row>
    <row r="401" spans="1:7" ht="12" customHeight="1" x14ac:dyDescent="0.2">
      <c r="A401" s="52">
        <v>5705</v>
      </c>
      <c r="B401" s="53" t="s">
        <v>438</v>
      </c>
      <c r="C401" s="52" t="s">
        <v>258</v>
      </c>
      <c r="E401" s="48">
        <v>22</v>
      </c>
      <c r="F401" s="54" t="str">
        <f t="shared" si="14"/>
        <v>3°</v>
      </c>
      <c r="G401" s="55"/>
    </row>
    <row r="402" spans="1:7" ht="12" customHeight="1" x14ac:dyDescent="0.2">
      <c r="A402" s="52">
        <v>4516</v>
      </c>
      <c r="B402" s="53" t="s">
        <v>439</v>
      </c>
      <c r="C402" s="52" t="s">
        <v>258</v>
      </c>
      <c r="E402" s="65">
        <v>34</v>
      </c>
      <c r="F402" s="65" t="str">
        <f t="shared" si="14"/>
        <v>1°</v>
      </c>
      <c r="G402" s="55"/>
    </row>
    <row r="403" spans="1:7" ht="12" customHeight="1" x14ac:dyDescent="0.2">
      <c r="A403" s="52">
        <v>9964</v>
      </c>
      <c r="B403" s="53" t="s">
        <v>440</v>
      </c>
      <c r="C403" s="52" t="s">
        <v>258</v>
      </c>
      <c r="E403" s="48">
        <v>18</v>
      </c>
      <c r="F403" s="54" t="s">
        <v>16</v>
      </c>
      <c r="G403" s="55"/>
    </row>
    <row r="404" spans="1:7" ht="12" customHeight="1" x14ac:dyDescent="0.2">
      <c r="A404" s="52">
        <v>9965</v>
      </c>
      <c r="B404" s="53" t="s">
        <v>441</v>
      </c>
      <c r="C404" s="52" t="s">
        <v>258</v>
      </c>
      <c r="E404" s="48">
        <v>15</v>
      </c>
      <c r="F404" s="54" t="s">
        <v>320</v>
      </c>
      <c r="G404" s="55"/>
    </row>
    <row r="405" spans="1:7" ht="12" customHeight="1" x14ac:dyDescent="0.2">
      <c r="A405" s="52">
        <v>7112</v>
      </c>
      <c r="B405" s="53" t="s">
        <v>442</v>
      </c>
      <c r="C405" s="52" t="s">
        <v>258</v>
      </c>
      <c r="E405" s="48"/>
      <c r="F405" s="54" t="b">
        <f>IF(E405=15,"5°",IF(E405=18,"4°",IF(E405=22,"3°",IF(E405=27,"2°",IF(E405=34,"1°",IF(E405=42,"exc",IF(E405=50,"hfd",IF(E405=60,"ere"))))))))</f>
        <v>0</v>
      </c>
      <c r="G405" s="55"/>
    </row>
    <row r="406" spans="1:7" ht="12" customHeight="1" x14ac:dyDescent="0.2">
      <c r="A406" s="52">
        <v>4634</v>
      </c>
      <c r="B406" s="53" t="s">
        <v>443</v>
      </c>
      <c r="C406" s="52" t="s">
        <v>258</v>
      </c>
      <c r="E406" s="48">
        <v>42</v>
      </c>
      <c r="F406" s="54" t="str">
        <f>IF(E406=15,"5°",IF(E406=18,"4°",IF(E406=22,"3°",IF(E406=27,"2°",IF(E406=34,"1°",IF(E406=42,"exc",IF(E406=50,"hfd",IF(E406=60,"ere"))))))))</f>
        <v>exc</v>
      </c>
      <c r="G406" s="55"/>
    </row>
    <row r="407" spans="1:7" ht="12" customHeight="1" x14ac:dyDescent="0.2">
      <c r="A407" s="52"/>
      <c r="B407" s="53"/>
      <c r="C407" s="52"/>
      <c r="E407" s="48"/>
      <c r="F407" s="54"/>
      <c r="G407" s="55"/>
    </row>
    <row r="408" spans="1:7" ht="12" customHeight="1" x14ac:dyDescent="0.2">
      <c r="A408" s="52">
        <v>9260</v>
      </c>
      <c r="B408" s="53" t="s">
        <v>444</v>
      </c>
      <c r="C408" s="52" t="s">
        <v>28</v>
      </c>
      <c r="E408" s="48"/>
      <c r="F408" s="54" t="b">
        <f t="shared" ref="F408:F427" si="15">IF(E408=15,"5°",IF(E408=18,"4°",IF(E408=22,"3°",IF(E408=27,"2°",IF(E408=34,"1°",IF(E408=42,"exc",IF(E408=50,"hfd",IF(E408=60,"ere"))))))))</f>
        <v>0</v>
      </c>
      <c r="G408" s="55"/>
    </row>
    <row r="409" spans="1:7" ht="12" customHeight="1" x14ac:dyDescent="0.2">
      <c r="A409" s="52">
        <v>8897</v>
      </c>
      <c r="B409" s="53" t="s">
        <v>445</v>
      </c>
      <c r="C409" s="52" t="s">
        <v>28</v>
      </c>
      <c r="E409" s="68">
        <v>27</v>
      </c>
      <c r="F409" s="68" t="str">
        <f t="shared" si="15"/>
        <v>2°</v>
      </c>
      <c r="G409" s="55"/>
    </row>
    <row r="410" spans="1:7" ht="12" customHeight="1" x14ac:dyDescent="0.2">
      <c r="A410" s="52">
        <v>8349</v>
      </c>
      <c r="B410" s="53" t="s">
        <v>446</v>
      </c>
      <c r="C410" s="52" t="s">
        <v>28</v>
      </c>
      <c r="E410" s="48"/>
      <c r="F410" s="54" t="b">
        <f t="shared" si="15"/>
        <v>0</v>
      </c>
      <c r="G410" s="55"/>
    </row>
    <row r="411" spans="1:7" ht="12" customHeight="1" x14ac:dyDescent="0.2">
      <c r="A411" s="52">
        <v>8352</v>
      </c>
      <c r="B411" s="53" t="s">
        <v>447</v>
      </c>
      <c r="C411" s="52" t="s">
        <v>28</v>
      </c>
      <c r="E411" s="48">
        <v>18</v>
      </c>
      <c r="F411" s="54" t="str">
        <f t="shared" si="15"/>
        <v>4°</v>
      </c>
      <c r="G411" s="55"/>
    </row>
    <row r="412" spans="1:7" ht="12" customHeight="1" x14ac:dyDescent="0.2">
      <c r="A412" s="52">
        <v>6706</v>
      </c>
      <c r="B412" s="53" t="s">
        <v>448</v>
      </c>
      <c r="C412" s="52" t="s">
        <v>28</v>
      </c>
      <c r="E412" s="48">
        <v>27</v>
      </c>
      <c r="F412" s="54" t="str">
        <f t="shared" si="15"/>
        <v>2°</v>
      </c>
      <c r="G412" s="55"/>
    </row>
    <row r="413" spans="1:7" ht="12" customHeight="1" x14ac:dyDescent="0.2">
      <c r="A413" s="52">
        <v>7475</v>
      </c>
      <c r="B413" s="53" t="s">
        <v>449</v>
      </c>
      <c r="C413" s="52" t="s">
        <v>28</v>
      </c>
      <c r="E413" s="48"/>
      <c r="F413" s="54" t="b">
        <f t="shared" si="15"/>
        <v>0</v>
      </c>
      <c r="G413" s="55"/>
    </row>
    <row r="414" spans="1:7" ht="12" customHeight="1" x14ac:dyDescent="0.2">
      <c r="A414" s="52">
        <v>6427</v>
      </c>
      <c r="B414" s="53" t="s">
        <v>450</v>
      </c>
      <c r="C414" s="52" t="s">
        <v>28</v>
      </c>
      <c r="E414" s="48">
        <v>18</v>
      </c>
      <c r="F414" s="54" t="str">
        <f t="shared" si="15"/>
        <v>4°</v>
      </c>
      <c r="G414" s="55"/>
    </row>
    <row r="415" spans="1:7" ht="12" customHeight="1" x14ac:dyDescent="0.2">
      <c r="A415" s="52">
        <v>7477</v>
      </c>
      <c r="B415" s="53" t="s">
        <v>451</v>
      </c>
      <c r="C415" s="52" t="s">
        <v>28</v>
      </c>
      <c r="E415" s="48">
        <v>18</v>
      </c>
      <c r="F415" s="54" t="str">
        <f t="shared" si="15"/>
        <v>4°</v>
      </c>
      <c r="G415" s="55"/>
    </row>
    <row r="416" spans="1:7" ht="12" customHeight="1" x14ac:dyDescent="0.2">
      <c r="A416" s="52">
        <v>7698</v>
      </c>
      <c r="B416" s="53" t="s">
        <v>452</v>
      </c>
      <c r="C416" s="52" t="s">
        <v>28</v>
      </c>
      <c r="E416" s="48">
        <v>15</v>
      </c>
      <c r="F416" s="54" t="str">
        <f t="shared" si="15"/>
        <v>5°</v>
      </c>
      <c r="G416" s="55"/>
    </row>
    <row r="417" spans="1:7" ht="12" customHeight="1" x14ac:dyDescent="0.2">
      <c r="A417" s="52">
        <v>9432</v>
      </c>
      <c r="B417" s="53" t="s">
        <v>453</v>
      </c>
      <c r="C417" s="52" t="s">
        <v>28</v>
      </c>
      <c r="E417" s="48">
        <v>15</v>
      </c>
      <c r="F417" s="54" t="str">
        <f t="shared" si="15"/>
        <v>5°</v>
      </c>
      <c r="G417" s="55"/>
    </row>
    <row r="418" spans="1:7" ht="12" customHeight="1" x14ac:dyDescent="0.2">
      <c r="A418" s="52">
        <v>9522</v>
      </c>
      <c r="B418" s="53" t="s">
        <v>454</v>
      </c>
      <c r="C418" s="52" t="s">
        <v>147</v>
      </c>
      <c r="E418" s="48"/>
      <c r="F418" s="54" t="b">
        <f t="shared" si="15"/>
        <v>0</v>
      </c>
      <c r="G418" s="55"/>
    </row>
    <row r="419" spans="1:7" ht="11.45" customHeight="1" x14ac:dyDescent="0.2">
      <c r="A419" s="52">
        <v>4613</v>
      </c>
      <c r="B419" s="53" t="s">
        <v>455</v>
      </c>
      <c r="C419" s="52" t="s">
        <v>28</v>
      </c>
      <c r="E419" s="48"/>
      <c r="F419" s="54" t="b">
        <f t="shared" si="15"/>
        <v>0</v>
      </c>
      <c r="G419" s="55"/>
    </row>
    <row r="420" spans="1:7" ht="11.45" customHeight="1" x14ac:dyDescent="0.2">
      <c r="A420" s="52">
        <v>6713</v>
      </c>
      <c r="B420" s="57" t="s">
        <v>456</v>
      </c>
      <c r="C420" s="52" t="s">
        <v>28</v>
      </c>
      <c r="E420" s="48">
        <v>22</v>
      </c>
      <c r="F420" s="54" t="str">
        <f t="shared" si="15"/>
        <v>3°</v>
      </c>
      <c r="G420" s="55"/>
    </row>
    <row r="421" spans="1:7" ht="11.45" customHeight="1" x14ac:dyDescent="0.2">
      <c r="A421" s="52">
        <v>7476</v>
      </c>
      <c r="B421" s="53" t="s">
        <v>457</v>
      </c>
      <c r="C421" s="52" t="s">
        <v>28</v>
      </c>
      <c r="E421" s="48">
        <v>18</v>
      </c>
      <c r="F421" s="54" t="str">
        <f t="shared" si="15"/>
        <v>4°</v>
      </c>
      <c r="G421" s="55"/>
    </row>
    <row r="422" spans="1:7" ht="11.45" customHeight="1" x14ac:dyDescent="0.2">
      <c r="A422" s="52">
        <v>8165</v>
      </c>
      <c r="B422" s="53" t="s">
        <v>458</v>
      </c>
      <c r="C422" s="52" t="s">
        <v>28</v>
      </c>
      <c r="E422" s="48">
        <v>18</v>
      </c>
      <c r="F422" s="54" t="str">
        <f t="shared" si="15"/>
        <v>4°</v>
      </c>
      <c r="G422" s="55"/>
    </row>
    <row r="423" spans="1:7" ht="11.45" customHeight="1" x14ac:dyDescent="0.2">
      <c r="A423" s="52">
        <v>9066</v>
      </c>
      <c r="B423" s="53" t="s">
        <v>459</v>
      </c>
      <c r="C423" s="52" t="s">
        <v>28</v>
      </c>
      <c r="E423" s="48">
        <v>27</v>
      </c>
      <c r="F423" s="54" t="str">
        <f t="shared" si="15"/>
        <v>2°</v>
      </c>
      <c r="G423" s="55"/>
    </row>
    <row r="424" spans="1:7" ht="12" customHeight="1" x14ac:dyDescent="0.2">
      <c r="A424" s="52">
        <v>9426</v>
      </c>
      <c r="B424" s="53" t="s">
        <v>460</v>
      </c>
      <c r="C424" s="52" t="s">
        <v>28</v>
      </c>
      <c r="E424" s="48">
        <v>15</v>
      </c>
      <c r="F424" s="54" t="str">
        <f t="shared" si="15"/>
        <v>5°</v>
      </c>
      <c r="G424" s="55"/>
    </row>
    <row r="425" spans="1:7" ht="12" customHeight="1" x14ac:dyDescent="0.2">
      <c r="A425" s="52">
        <v>4036</v>
      </c>
      <c r="B425" s="53" t="s">
        <v>461</v>
      </c>
      <c r="C425" s="52" t="s">
        <v>28</v>
      </c>
      <c r="E425" s="48">
        <v>22</v>
      </c>
      <c r="F425" s="54" t="str">
        <f t="shared" si="15"/>
        <v>3°</v>
      </c>
      <c r="G425" s="55"/>
    </row>
    <row r="426" spans="1:7" ht="12" customHeight="1" x14ac:dyDescent="0.2">
      <c r="A426" s="52">
        <v>4609</v>
      </c>
      <c r="B426" s="57" t="s">
        <v>462</v>
      </c>
      <c r="C426" s="52" t="s">
        <v>28</v>
      </c>
      <c r="E426" s="48">
        <v>22</v>
      </c>
      <c r="F426" s="54" t="str">
        <f t="shared" si="15"/>
        <v>3°</v>
      </c>
      <c r="G426" s="55"/>
    </row>
    <row r="427" spans="1:7" ht="12" customHeight="1" x14ac:dyDescent="0.2">
      <c r="A427" s="52">
        <v>6435</v>
      </c>
      <c r="B427" s="53" t="s">
        <v>463</v>
      </c>
      <c r="C427" s="52" t="s">
        <v>28</v>
      </c>
      <c r="E427" s="48">
        <v>18</v>
      </c>
      <c r="F427" s="54" t="str">
        <f t="shared" si="15"/>
        <v>4°</v>
      </c>
      <c r="G427" s="55"/>
    </row>
    <row r="428" spans="1:7" ht="12" customHeight="1" x14ac:dyDescent="0.2">
      <c r="A428" s="52">
        <v>7045</v>
      </c>
      <c r="B428" s="53" t="s">
        <v>464</v>
      </c>
      <c r="C428" s="52" t="s">
        <v>28</v>
      </c>
      <c r="E428" s="48"/>
      <c r="F428" s="54"/>
      <c r="G428" s="55"/>
    </row>
    <row r="429" spans="1:7" ht="12" customHeight="1" x14ac:dyDescent="0.2">
      <c r="A429" s="52"/>
      <c r="B429" s="53"/>
      <c r="C429" s="52"/>
      <c r="E429" s="48"/>
      <c r="F429" s="54"/>
      <c r="G429" s="55"/>
    </row>
    <row r="430" spans="1:7" ht="12" customHeight="1" x14ac:dyDescent="0.2">
      <c r="A430" s="52"/>
      <c r="B430" s="53"/>
      <c r="C430" s="52"/>
      <c r="E430" s="48"/>
      <c r="F430" s="54"/>
      <c r="G430" s="55"/>
    </row>
    <row r="431" spans="1:7" ht="12" customHeight="1" x14ac:dyDescent="0.2">
      <c r="A431" s="52"/>
      <c r="B431" s="53"/>
      <c r="C431" s="52"/>
      <c r="E431" s="48"/>
      <c r="F431" s="54"/>
      <c r="G431" s="55"/>
    </row>
    <row r="432" spans="1:7" ht="12" customHeight="1" x14ac:dyDescent="0.2">
      <c r="A432" s="52">
        <v>4865</v>
      </c>
      <c r="B432" s="53" t="s">
        <v>465</v>
      </c>
      <c r="C432" s="52" t="s">
        <v>62</v>
      </c>
      <c r="E432" s="48"/>
      <c r="F432" s="54" t="b">
        <f t="shared" ref="F432:F442" si="16">IF(E432=15,"5°",IF(E432=18,"4°",IF(E432=22,"3°",IF(E432=27,"2°",IF(E432=34,"1°",IF(E432=42,"exc",IF(E432=50,"hfd",IF(E432=60,"ere"))))))))</f>
        <v>0</v>
      </c>
      <c r="G432" s="55"/>
    </row>
    <row r="433" spans="1:7" ht="11.45" customHeight="1" x14ac:dyDescent="0.2">
      <c r="A433" s="52">
        <v>4866</v>
      </c>
      <c r="B433" s="53" t="s">
        <v>466</v>
      </c>
      <c r="C433" s="52" t="s">
        <v>62</v>
      </c>
      <c r="E433" s="48">
        <v>15</v>
      </c>
      <c r="F433" s="54" t="str">
        <f t="shared" si="16"/>
        <v>5°</v>
      </c>
      <c r="G433" s="55"/>
    </row>
    <row r="434" spans="1:7" ht="12" customHeight="1" x14ac:dyDescent="0.2">
      <c r="A434" s="52">
        <v>4872</v>
      </c>
      <c r="B434" s="53" t="s">
        <v>467</v>
      </c>
      <c r="C434" s="52" t="s">
        <v>62</v>
      </c>
      <c r="E434" s="48">
        <v>22</v>
      </c>
      <c r="F434" s="54" t="str">
        <f t="shared" si="16"/>
        <v>3°</v>
      </c>
      <c r="G434" s="55"/>
    </row>
    <row r="435" spans="1:7" ht="12" customHeight="1" x14ac:dyDescent="0.2">
      <c r="A435" s="52">
        <v>5229</v>
      </c>
      <c r="B435" s="53" t="s">
        <v>468</v>
      </c>
      <c r="C435" s="52" t="s">
        <v>62</v>
      </c>
      <c r="E435" s="48">
        <v>22</v>
      </c>
      <c r="F435" s="54" t="str">
        <f t="shared" si="16"/>
        <v>3°</v>
      </c>
      <c r="G435" s="55"/>
    </row>
    <row r="436" spans="1:7" ht="12" customHeight="1" x14ac:dyDescent="0.2">
      <c r="A436" s="52">
        <v>6117</v>
      </c>
      <c r="B436" s="53" t="s">
        <v>469</v>
      </c>
      <c r="C436" s="52" t="s">
        <v>62</v>
      </c>
      <c r="E436" s="48">
        <v>42</v>
      </c>
      <c r="F436" s="54" t="str">
        <f t="shared" si="16"/>
        <v>exc</v>
      </c>
      <c r="G436" s="55"/>
    </row>
    <row r="437" spans="1:7" ht="12" customHeight="1" x14ac:dyDescent="0.2">
      <c r="A437" s="52">
        <v>6712</v>
      </c>
      <c r="B437" s="53" t="s">
        <v>470</v>
      </c>
      <c r="C437" s="52" t="s">
        <v>62</v>
      </c>
      <c r="E437" s="48">
        <v>27</v>
      </c>
      <c r="F437" s="54" t="str">
        <f t="shared" si="16"/>
        <v>2°</v>
      </c>
      <c r="G437" s="55"/>
    </row>
    <row r="438" spans="1:7" ht="12" customHeight="1" x14ac:dyDescent="0.2">
      <c r="A438" s="52">
        <v>6784</v>
      </c>
      <c r="B438" s="53" t="s">
        <v>58</v>
      </c>
      <c r="C438" s="52" t="s">
        <v>62</v>
      </c>
      <c r="E438" s="48">
        <v>27</v>
      </c>
      <c r="F438" s="54" t="str">
        <f t="shared" si="16"/>
        <v>2°</v>
      </c>
      <c r="G438" s="55"/>
    </row>
    <row r="439" spans="1:7" ht="12" customHeight="1" x14ac:dyDescent="0.2">
      <c r="A439" s="52">
        <v>8870</v>
      </c>
      <c r="B439" s="53" t="s">
        <v>471</v>
      </c>
      <c r="C439" s="52" t="s">
        <v>62</v>
      </c>
      <c r="E439" s="48">
        <v>15</v>
      </c>
      <c r="F439" s="54" t="str">
        <f t="shared" si="16"/>
        <v>5°</v>
      </c>
      <c r="G439" s="55"/>
    </row>
    <row r="440" spans="1:7" ht="12" customHeight="1" x14ac:dyDescent="0.2">
      <c r="A440" s="52">
        <v>9082</v>
      </c>
      <c r="B440" s="53" t="s">
        <v>472</v>
      </c>
      <c r="C440" s="52" t="s">
        <v>62</v>
      </c>
      <c r="E440" s="61">
        <v>27</v>
      </c>
      <c r="F440" s="61" t="str">
        <f t="shared" si="16"/>
        <v>2°</v>
      </c>
      <c r="G440" s="55"/>
    </row>
    <row r="441" spans="1:7" ht="12" customHeight="1" x14ac:dyDescent="0.2">
      <c r="A441" s="52">
        <v>1062</v>
      </c>
      <c r="B441" s="53" t="s">
        <v>473</v>
      </c>
      <c r="C441" s="52" t="s">
        <v>62</v>
      </c>
      <c r="E441" s="48">
        <v>18</v>
      </c>
      <c r="F441" s="54" t="str">
        <f t="shared" si="16"/>
        <v>4°</v>
      </c>
      <c r="G441" s="55"/>
    </row>
    <row r="442" spans="1:7" ht="12" customHeight="1" x14ac:dyDescent="0.2">
      <c r="A442" s="52">
        <v>9533</v>
      </c>
      <c r="B442" s="57" t="s">
        <v>474</v>
      </c>
      <c r="C442" s="52" t="s">
        <v>62</v>
      </c>
      <c r="E442" s="48">
        <v>22</v>
      </c>
      <c r="F442" s="54" t="str">
        <f t="shared" si="16"/>
        <v>3°</v>
      </c>
      <c r="G442" s="55"/>
    </row>
    <row r="443" spans="1:7" ht="13.5" customHeight="1" x14ac:dyDescent="0.2">
      <c r="A443" s="52">
        <v>5232</v>
      </c>
      <c r="B443" s="57" t="s">
        <v>475</v>
      </c>
      <c r="C443" s="52" t="s">
        <v>62</v>
      </c>
      <c r="E443" s="48"/>
      <c r="F443" s="54"/>
      <c r="G443" s="55"/>
    </row>
    <row r="444" spans="1:7" ht="11.45" customHeight="1" x14ac:dyDescent="0.2">
      <c r="A444" s="52">
        <v>9967</v>
      </c>
      <c r="B444" s="53" t="s">
        <v>476</v>
      </c>
      <c r="C444" s="52" t="s">
        <v>62</v>
      </c>
      <c r="D444" s="48" t="s">
        <v>19</v>
      </c>
      <c r="E444" s="48">
        <v>18</v>
      </c>
      <c r="F444" s="54" t="str">
        <f>IF(E444=15,"5°",IF(E444=18,"4°",IF(E444=22,"3°",IF(E444=27,"2°",IF(E444=34,"1°",IF(E444=42,"exc",IF(E444=50,"hfd",IF(E444=60,"ere"))))))))</f>
        <v>4°</v>
      </c>
      <c r="G444" s="55"/>
    </row>
    <row r="445" spans="1:7" ht="11.45" customHeight="1" x14ac:dyDescent="0.2">
      <c r="A445" s="52">
        <v>5230</v>
      </c>
      <c r="B445" s="53" t="s">
        <v>477</v>
      </c>
      <c r="C445" s="52" t="s">
        <v>62</v>
      </c>
      <c r="E445" s="70">
        <v>27</v>
      </c>
      <c r="F445" s="70" t="str">
        <f>IF(E445=15,"5°",IF(E445=18,"4°",IF(E445=22,"3°",IF(E445=27,"2°",IF(E445=34,"1°",IF(E445=42,"exc",IF(E445=50,"hfd",IF(E445=60,"ere"))))))))</f>
        <v>2°</v>
      </c>
      <c r="G445" s="55"/>
    </row>
    <row r="446" spans="1:7" ht="12" customHeight="1" x14ac:dyDescent="0.2">
      <c r="A446" s="52">
        <v>6122</v>
      </c>
      <c r="B446" s="53" t="s">
        <v>478</v>
      </c>
      <c r="C446" s="52" t="s">
        <v>62</v>
      </c>
      <c r="E446" s="48">
        <v>22</v>
      </c>
      <c r="F446" s="54" t="str">
        <f>IF(E446=15,"5°",IF(E446=18,"4°",IF(E446=22,"3°",IF(E446=27,"2°",IF(E446=34,"1°",IF(E446=42,"exc",IF(E446=50,"hfd",IF(E446=60,"ere"))))))))</f>
        <v>3°</v>
      </c>
      <c r="G446" s="55"/>
    </row>
    <row r="447" spans="1:7" ht="12" customHeight="1" x14ac:dyDescent="0.2">
      <c r="A447" s="52"/>
      <c r="B447" s="53"/>
      <c r="C447" s="52"/>
      <c r="E447" s="48"/>
      <c r="F447" s="54"/>
      <c r="G447" s="55"/>
    </row>
    <row r="448" spans="1:7" ht="11.45" customHeight="1" x14ac:dyDescent="0.2">
      <c r="A448" s="52">
        <v>8125</v>
      </c>
      <c r="B448" s="53" t="s">
        <v>479</v>
      </c>
      <c r="C448" s="52" t="s">
        <v>480</v>
      </c>
      <c r="E448" s="48">
        <v>22</v>
      </c>
      <c r="F448" s="54" t="s">
        <v>14</v>
      </c>
      <c r="G448" s="55"/>
    </row>
    <row r="449" spans="1:7" ht="12" customHeight="1" x14ac:dyDescent="0.2">
      <c r="A449" s="52">
        <v>7308</v>
      </c>
      <c r="B449" s="53" t="s">
        <v>481</v>
      </c>
      <c r="C449" s="52" t="s">
        <v>480</v>
      </c>
      <c r="E449" s="48">
        <v>27</v>
      </c>
      <c r="F449" s="54" t="str">
        <f t="shared" ref="F449:F485" si="17">IF(E449=15,"5°",IF(E449=18,"4°",IF(E449=22,"3°",IF(E449=27,"2°",IF(E449=34,"1°",IF(E449=42,"exc",IF(E449=50,"hfd",IF(E449=60,"ere"))))))))</f>
        <v>2°</v>
      </c>
      <c r="G449" s="72"/>
    </row>
    <row r="450" spans="1:7" ht="12" customHeight="1" x14ac:dyDescent="0.2">
      <c r="A450" s="52">
        <v>9529</v>
      </c>
      <c r="B450" s="53" t="s">
        <v>482</v>
      </c>
      <c r="C450" s="52" t="s">
        <v>480</v>
      </c>
      <c r="E450" s="48">
        <v>18</v>
      </c>
      <c r="F450" s="54" t="str">
        <f t="shared" si="17"/>
        <v>4°</v>
      </c>
      <c r="G450" s="55"/>
    </row>
    <row r="451" spans="1:7" ht="12" customHeight="1" x14ac:dyDescent="0.2">
      <c r="A451" s="52">
        <v>4725</v>
      </c>
      <c r="B451" s="57" t="s">
        <v>483</v>
      </c>
      <c r="C451" s="52" t="s">
        <v>480</v>
      </c>
      <c r="E451" s="61">
        <v>27</v>
      </c>
      <c r="F451" s="61" t="str">
        <f t="shared" si="17"/>
        <v>2°</v>
      </c>
      <c r="G451" s="55"/>
    </row>
    <row r="452" spans="1:7" ht="12" customHeight="1" x14ac:dyDescent="0.2">
      <c r="A452" s="52">
        <v>4736</v>
      </c>
      <c r="B452" s="57" t="s">
        <v>484</v>
      </c>
      <c r="C452" s="52" t="s">
        <v>480</v>
      </c>
      <c r="E452" s="48">
        <v>50</v>
      </c>
      <c r="F452" s="54" t="str">
        <f t="shared" si="17"/>
        <v>hfd</v>
      </c>
      <c r="G452" s="55"/>
    </row>
    <row r="453" spans="1:7" ht="12" customHeight="1" x14ac:dyDescent="0.25">
      <c r="A453" s="52">
        <v>4737</v>
      </c>
      <c r="B453" s="58" t="s">
        <v>485</v>
      </c>
      <c r="C453" s="52" t="s">
        <v>480</v>
      </c>
      <c r="E453" s="61">
        <v>27</v>
      </c>
      <c r="F453" s="61" t="str">
        <f t="shared" si="17"/>
        <v>2°</v>
      </c>
      <c r="G453" s="55"/>
    </row>
    <row r="454" spans="1:7" ht="12" customHeight="1" x14ac:dyDescent="0.2">
      <c r="A454" s="52">
        <v>4798</v>
      </c>
      <c r="B454" s="57" t="s">
        <v>486</v>
      </c>
      <c r="C454" s="52" t="s">
        <v>480</v>
      </c>
      <c r="E454" s="48">
        <v>42</v>
      </c>
      <c r="F454" s="54" t="str">
        <f t="shared" si="17"/>
        <v>exc</v>
      </c>
      <c r="G454" s="55"/>
    </row>
    <row r="455" spans="1:7" ht="11.45" customHeight="1" x14ac:dyDescent="0.2">
      <c r="A455" s="52">
        <v>8089</v>
      </c>
      <c r="B455" s="53" t="s">
        <v>487</v>
      </c>
      <c r="C455" s="52" t="s">
        <v>480</v>
      </c>
      <c r="E455" s="48">
        <v>34</v>
      </c>
      <c r="F455" s="54" t="str">
        <f t="shared" si="17"/>
        <v>1°</v>
      </c>
      <c r="G455" s="55"/>
    </row>
    <row r="456" spans="1:7" ht="12" customHeight="1" x14ac:dyDescent="0.2">
      <c r="A456" s="52">
        <v>4799</v>
      </c>
      <c r="B456" s="57" t="s">
        <v>488</v>
      </c>
      <c r="C456" s="52" t="s">
        <v>480</v>
      </c>
      <c r="E456" s="48">
        <v>22</v>
      </c>
      <c r="F456" s="54" t="str">
        <f t="shared" si="17"/>
        <v>3°</v>
      </c>
      <c r="G456" s="55"/>
    </row>
    <row r="457" spans="1:7" ht="12" customHeight="1" x14ac:dyDescent="0.2">
      <c r="A457" s="52">
        <v>5223</v>
      </c>
      <c r="B457" s="57" t="s">
        <v>489</v>
      </c>
      <c r="C457" s="52" t="s">
        <v>480</v>
      </c>
      <c r="E457" s="48">
        <v>34</v>
      </c>
      <c r="F457" s="54" t="str">
        <f t="shared" si="17"/>
        <v>1°</v>
      </c>
      <c r="G457" s="55"/>
    </row>
    <row r="458" spans="1:7" ht="12" customHeight="1" x14ac:dyDescent="0.2">
      <c r="A458" s="52">
        <v>6730</v>
      </c>
      <c r="B458" s="53" t="s">
        <v>490</v>
      </c>
      <c r="C458" s="52" t="s">
        <v>480</v>
      </c>
      <c r="E458" s="48">
        <v>27</v>
      </c>
      <c r="F458" s="54" t="str">
        <f t="shared" si="17"/>
        <v>2°</v>
      </c>
      <c r="G458" s="55"/>
    </row>
    <row r="459" spans="1:7" ht="12" customHeight="1" x14ac:dyDescent="0.2">
      <c r="A459" s="52">
        <v>7540</v>
      </c>
      <c r="B459" s="53" t="s">
        <v>491</v>
      </c>
      <c r="C459" s="52" t="s">
        <v>480</v>
      </c>
      <c r="E459" s="48">
        <v>18</v>
      </c>
      <c r="F459" s="54" t="str">
        <f t="shared" si="17"/>
        <v>4°</v>
      </c>
      <c r="G459" s="55"/>
    </row>
    <row r="460" spans="1:7" ht="12" customHeight="1" x14ac:dyDescent="0.2">
      <c r="A460" s="52">
        <v>8425</v>
      </c>
      <c r="B460" s="53" t="s">
        <v>492</v>
      </c>
      <c r="C460" s="52" t="s">
        <v>480</v>
      </c>
      <c r="E460" s="48">
        <v>34</v>
      </c>
      <c r="F460" s="54" t="str">
        <f t="shared" si="17"/>
        <v>1°</v>
      </c>
      <c r="G460" s="55"/>
    </row>
    <row r="461" spans="1:7" ht="12" customHeight="1" x14ac:dyDescent="0.2">
      <c r="A461" s="52">
        <v>4036</v>
      </c>
      <c r="B461" s="57" t="s">
        <v>493</v>
      </c>
      <c r="C461" s="52" t="s">
        <v>480</v>
      </c>
      <c r="E461" s="48">
        <v>27</v>
      </c>
      <c r="F461" s="54" t="str">
        <f t="shared" si="17"/>
        <v>2°</v>
      </c>
      <c r="G461" s="55"/>
    </row>
    <row r="462" spans="1:7" ht="12" customHeight="1" x14ac:dyDescent="0.25">
      <c r="A462" s="52">
        <v>8714</v>
      </c>
      <c r="B462" s="58" t="s">
        <v>494</v>
      </c>
      <c r="C462" s="52" t="s">
        <v>480</v>
      </c>
      <c r="E462" s="61">
        <v>22</v>
      </c>
      <c r="F462" s="61" t="str">
        <f t="shared" si="17"/>
        <v>3°</v>
      </c>
      <c r="G462" s="55"/>
    </row>
    <row r="463" spans="1:7" ht="12" customHeight="1" x14ac:dyDescent="0.2">
      <c r="A463" s="52">
        <v>9078</v>
      </c>
      <c r="B463" s="53" t="s">
        <v>495</v>
      </c>
      <c r="C463" s="52" t="s">
        <v>480</v>
      </c>
      <c r="E463" s="48">
        <v>34</v>
      </c>
      <c r="F463" s="54" t="str">
        <f t="shared" si="17"/>
        <v>1°</v>
      </c>
      <c r="G463" s="55"/>
    </row>
    <row r="464" spans="1:7" ht="12" customHeight="1" x14ac:dyDescent="0.2">
      <c r="A464" s="52">
        <v>4680</v>
      </c>
      <c r="B464" s="53" t="s">
        <v>496</v>
      </c>
      <c r="C464" s="52" t="s">
        <v>480</v>
      </c>
      <c r="E464" s="48">
        <v>60</v>
      </c>
      <c r="F464" s="54" t="str">
        <f t="shared" si="17"/>
        <v>ere</v>
      </c>
      <c r="G464" s="55"/>
    </row>
    <row r="465" spans="1:7" ht="12" customHeight="1" x14ac:dyDescent="0.2">
      <c r="A465" s="52">
        <v>6727</v>
      </c>
      <c r="B465" s="53" t="s">
        <v>497</v>
      </c>
      <c r="C465" s="52" t="s">
        <v>480</v>
      </c>
      <c r="E465" s="48">
        <v>34</v>
      </c>
      <c r="F465" s="54" t="str">
        <f t="shared" si="17"/>
        <v>1°</v>
      </c>
      <c r="G465" s="69"/>
    </row>
    <row r="466" spans="1:7" ht="12" customHeight="1" x14ac:dyDescent="0.2">
      <c r="A466" s="52">
        <v>4703</v>
      </c>
      <c r="B466" s="53" t="s">
        <v>498</v>
      </c>
      <c r="C466" s="52" t="s">
        <v>480</v>
      </c>
      <c r="E466" s="48">
        <v>50</v>
      </c>
      <c r="F466" s="54" t="str">
        <f t="shared" si="17"/>
        <v>hfd</v>
      </c>
      <c r="G466" s="55"/>
    </row>
    <row r="467" spans="1:7" ht="11.45" customHeight="1" x14ac:dyDescent="0.2">
      <c r="A467" s="52">
        <v>8159</v>
      </c>
      <c r="B467" s="53" t="s">
        <v>499</v>
      </c>
      <c r="C467" s="52" t="s">
        <v>480</v>
      </c>
      <c r="E467" s="61">
        <v>27</v>
      </c>
      <c r="F467" s="61" t="str">
        <f t="shared" si="17"/>
        <v>2°</v>
      </c>
      <c r="G467" s="55"/>
    </row>
    <row r="468" spans="1:7" ht="11.45" customHeight="1" x14ac:dyDescent="0.2">
      <c r="A468" s="52">
        <v>4730</v>
      </c>
      <c r="B468" s="53" t="s">
        <v>500</v>
      </c>
      <c r="C468" s="52" t="s">
        <v>480</v>
      </c>
      <c r="E468" s="48">
        <v>34</v>
      </c>
      <c r="F468" s="54" t="str">
        <f t="shared" si="17"/>
        <v>1°</v>
      </c>
      <c r="G468" s="55"/>
    </row>
    <row r="469" spans="1:7" ht="11.45" customHeight="1" x14ac:dyDescent="0.2">
      <c r="A469" s="52">
        <v>2568</v>
      </c>
      <c r="B469" s="53" t="s">
        <v>501</v>
      </c>
      <c r="C469" s="52" t="s">
        <v>480</v>
      </c>
      <c r="E469" s="48">
        <v>34</v>
      </c>
      <c r="F469" s="54" t="str">
        <f t="shared" si="17"/>
        <v>1°</v>
      </c>
      <c r="G469" s="55"/>
    </row>
    <row r="470" spans="1:7" ht="12" customHeight="1" x14ac:dyDescent="0.2">
      <c r="A470" s="52">
        <v>1054</v>
      </c>
      <c r="B470" s="53" t="s">
        <v>502</v>
      </c>
      <c r="C470" s="52" t="s">
        <v>480</v>
      </c>
      <c r="E470" s="48">
        <v>50</v>
      </c>
      <c r="F470" s="54" t="str">
        <f t="shared" si="17"/>
        <v>hfd</v>
      </c>
      <c r="G470" s="55"/>
    </row>
    <row r="471" spans="1:7" ht="12" customHeight="1" x14ac:dyDescent="0.2">
      <c r="A471" s="52">
        <v>4708</v>
      </c>
      <c r="B471" s="53" t="s">
        <v>503</v>
      </c>
      <c r="C471" s="52" t="s">
        <v>480</v>
      </c>
      <c r="E471" s="48">
        <v>42</v>
      </c>
      <c r="F471" s="54" t="str">
        <f t="shared" si="17"/>
        <v>exc</v>
      </c>
      <c r="G471" s="55"/>
    </row>
    <row r="472" spans="1:7" ht="12" customHeight="1" x14ac:dyDescent="0.2">
      <c r="A472" s="52">
        <v>8324</v>
      </c>
      <c r="B472" s="53" t="s">
        <v>504</v>
      </c>
      <c r="C472" s="52" t="s">
        <v>480</v>
      </c>
      <c r="E472" s="48"/>
      <c r="F472" s="54" t="b">
        <f t="shared" si="17"/>
        <v>0</v>
      </c>
      <c r="G472" s="55"/>
    </row>
    <row r="473" spans="1:7" ht="12" customHeight="1" x14ac:dyDescent="0.2">
      <c r="A473" s="52">
        <v>7129</v>
      </c>
      <c r="B473" s="53" t="s">
        <v>505</v>
      </c>
      <c r="C473" s="52" t="s">
        <v>480</v>
      </c>
      <c r="E473" s="48">
        <v>50</v>
      </c>
      <c r="F473" s="54" t="str">
        <f t="shared" si="17"/>
        <v>hfd</v>
      </c>
      <c r="G473" s="55"/>
    </row>
    <row r="474" spans="1:7" ht="12" customHeight="1" x14ac:dyDescent="0.2">
      <c r="A474" s="52">
        <v>5809</v>
      </c>
      <c r="B474" s="57" t="s">
        <v>506</v>
      </c>
      <c r="C474" s="52" t="s">
        <v>480</v>
      </c>
      <c r="E474" s="48">
        <v>60</v>
      </c>
      <c r="F474" s="54" t="str">
        <f t="shared" si="17"/>
        <v>ere</v>
      </c>
      <c r="G474" s="55"/>
    </row>
    <row r="475" spans="1:7" ht="12" customHeight="1" x14ac:dyDescent="0.2">
      <c r="A475" s="52">
        <v>7457</v>
      </c>
      <c r="B475" s="57" t="s">
        <v>507</v>
      </c>
      <c r="C475" s="52" t="s">
        <v>480</v>
      </c>
      <c r="E475" s="48">
        <v>18</v>
      </c>
      <c r="F475" s="54" t="str">
        <f t="shared" si="17"/>
        <v>4°</v>
      </c>
      <c r="G475" s="55"/>
    </row>
    <row r="476" spans="1:7" ht="12" customHeight="1" x14ac:dyDescent="0.2">
      <c r="A476" s="52">
        <v>7913</v>
      </c>
      <c r="B476" s="53" t="s">
        <v>508</v>
      </c>
      <c r="C476" s="52" t="s">
        <v>480</v>
      </c>
      <c r="E476" s="48"/>
      <c r="F476" s="54" t="b">
        <f t="shared" si="17"/>
        <v>0</v>
      </c>
      <c r="G476" s="56"/>
    </row>
    <row r="477" spans="1:7" ht="12" customHeight="1" x14ac:dyDescent="0.2">
      <c r="A477" s="52">
        <v>1150</v>
      </c>
      <c r="B477" s="53" t="s">
        <v>509</v>
      </c>
      <c r="C477" s="52" t="s">
        <v>480</v>
      </c>
      <c r="E477" s="48">
        <v>60</v>
      </c>
      <c r="F477" s="54" t="str">
        <f t="shared" si="17"/>
        <v>ere</v>
      </c>
      <c r="G477" s="55"/>
    </row>
    <row r="478" spans="1:7" ht="12" customHeight="1" x14ac:dyDescent="0.2">
      <c r="A478" s="52">
        <v>1053</v>
      </c>
      <c r="B478" s="53" t="s">
        <v>510</v>
      </c>
      <c r="C478" s="52" t="s">
        <v>480</v>
      </c>
      <c r="E478" s="49">
        <v>15</v>
      </c>
      <c r="F478" s="54" t="str">
        <f t="shared" si="17"/>
        <v>5°</v>
      </c>
      <c r="G478" s="55"/>
    </row>
    <row r="479" spans="1:7" ht="12" customHeight="1" x14ac:dyDescent="0.2">
      <c r="A479" s="52">
        <v>1059</v>
      </c>
      <c r="B479" s="62" t="s">
        <v>511</v>
      </c>
      <c r="C479" s="52" t="s">
        <v>480</v>
      </c>
      <c r="E479" s="49">
        <v>27</v>
      </c>
      <c r="F479" s="54" t="str">
        <f t="shared" si="17"/>
        <v>2°</v>
      </c>
      <c r="G479" s="55"/>
    </row>
    <row r="480" spans="1:7" ht="12" customHeight="1" x14ac:dyDescent="0.2">
      <c r="A480" s="52">
        <v>3508</v>
      </c>
      <c r="B480" s="53" t="s">
        <v>512</v>
      </c>
      <c r="C480" s="52" t="s">
        <v>480</v>
      </c>
      <c r="E480" s="48">
        <v>42</v>
      </c>
      <c r="F480" s="54" t="str">
        <f t="shared" si="17"/>
        <v>exc</v>
      </c>
      <c r="G480" s="55"/>
    </row>
    <row r="481" spans="1:7" ht="12" customHeight="1" x14ac:dyDescent="0.2">
      <c r="A481" s="52">
        <v>9530</v>
      </c>
      <c r="B481" s="53" t="s">
        <v>513</v>
      </c>
      <c r="C481" s="52" t="s">
        <v>480</v>
      </c>
      <c r="E481" s="48">
        <v>22</v>
      </c>
      <c r="F481" s="54" t="str">
        <f t="shared" si="17"/>
        <v>3°</v>
      </c>
      <c r="G481" s="55"/>
    </row>
    <row r="482" spans="1:7" ht="12" customHeight="1" x14ac:dyDescent="0.2">
      <c r="A482" s="52">
        <v>8696</v>
      </c>
      <c r="B482" s="53" t="s">
        <v>514</v>
      </c>
      <c r="C482" s="52" t="s">
        <v>480</v>
      </c>
      <c r="E482" s="48">
        <v>42</v>
      </c>
      <c r="F482" s="54" t="str">
        <f t="shared" si="17"/>
        <v>exc</v>
      </c>
      <c r="G482" s="55"/>
    </row>
    <row r="483" spans="1:7" ht="12" customHeight="1" x14ac:dyDescent="0.2">
      <c r="A483" s="52">
        <v>4589</v>
      </c>
      <c r="B483" s="53" t="s">
        <v>515</v>
      </c>
      <c r="C483" s="52" t="s">
        <v>480</v>
      </c>
      <c r="E483" s="48">
        <v>42</v>
      </c>
      <c r="F483" s="54" t="str">
        <f t="shared" si="17"/>
        <v>exc</v>
      </c>
      <c r="G483" s="55"/>
    </row>
    <row r="484" spans="1:7" ht="12" customHeight="1" x14ac:dyDescent="0.2">
      <c r="A484" s="52">
        <v>9968</v>
      </c>
      <c r="B484" s="53" t="s">
        <v>516</v>
      </c>
      <c r="C484" s="52" t="s">
        <v>480</v>
      </c>
      <c r="E484" s="48">
        <v>22</v>
      </c>
      <c r="F484" s="54" t="str">
        <f t="shared" si="17"/>
        <v>3°</v>
      </c>
      <c r="G484" s="55"/>
    </row>
    <row r="485" spans="1:7" ht="12" customHeight="1" x14ac:dyDescent="0.2">
      <c r="A485" s="79">
        <v>7401</v>
      </c>
      <c r="B485" s="80" t="s">
        <v>517</v>
      </c>
      <c r="C485" s="81" t="s">
        <v>480</v>
      </c>
      <c r="D485" s="81"/>
      <c r="E485" s="48">
        <v>60</v>
      </c>
      <c r="F485" s="54" t="str">
        <f t="shared" si="17"/>
        <v>ere</v>
      </c>
      <c r="G485" s="55"/>
    </row>
    <row r="486" spans="1:7" ht="12" customHeight="1" x14ac:dyDescent="0.2">
      <c r="A486" s="52">
        <v>9767</v>
      </c>
      <c r="B486" s="53" t="s">
        <v>518</v>
      </c>
      <c r="C486" s="52" t="s">
        <v>480</v>
      </c>
      <c r="E486" s="48">
        <v>18</v>
      </c>
      <c r="F486" s="54" t="b">
        <v>0</v>
      </c>
      <c r="G486" s="55"/>
    </row>
    <row r="487" spans="1:7" ht="12" customHeight="1" x14ac:dyDescent="0.2">
      <c r="A487" s="52">
        <v>9779</v>
      </c>
      <c r="B487" s="53" t="s">
        <v>519</v>
      </c>
      <c r="C487" s="52" t="s">
        <v>480</v>
      </c>
      <c r="E487" s="48">
        <v>34</v>
      </c>
      <c r="F487" s="54" t="s">
        <v>520</v>
      </c>
      <c r="G487" s="55"/>
    </row>
    <row r="488" spans="1:7" ht="12" customHeight="1" x14ac:dyDescent="0.2">
      <c r="A488" s="52">
        <v>1116</v>
      </c>
      <c r="B488" s="53" t="s">
        <v>521</v>
      </c>
      <c r="C488" s="52" t="s">
        <v>480</v>
      </c>
      <c r="E488" s="48">
        <v>22</v>
      </c>
      <c r="F488" s="54" t="s">
        <v>14</v>
      </c>
      <c r="G488" s="55"/>
    </row>
    <row r="489" spans="1:7" ht="12" customHeight="1" x14ac:dyDescent="0.2">
      <c r="A489" s="52">
        <v>8735</v>
      </c>
      <c r="B489" s="53" t="s">
        <v>522</v>
      </c>
      <c r="C489" s="52" t="s">
        <v>480</v>
      </c>
      <c r="E489" s="48"/>
      <c r="F489" s="54" t="b">
        <f>IF(E489=15,"5°",IF(E489=18,"4°",IF(E489=22,"3°",IF(E489=27,"2°",IF(E489=34,"1°",IF(E489=42,"exc",IF(E489=50,"hfd",IF(E489=60,"ere"))))))))</f>
        <v>0</v>
      </c>
      <c r="G489" s="55"/>
    </row>
    <row r="490" spans="1:7" ht="12" customHeight="1" x14ac:dyDescent="0.2">
      <c r="A490" s="52">
        <v>7468</v>
      </c>
      <c r="B490" s="53" t="s">
        <v>523</v>
      </c>
      <c r="C490" s="52" t="s">
        <v>480</v>
      </c>
      <c r="E490" s="48">
        <v>27</v>
      </c>
      <c r="F490" s="54" t="str">
        <f>IF(E490=15,"5°",IF(E490=18,"4°",IF(E490=22,"3°",IF(E490=27,"2°",IF(E490=34,"1°",IF(E490=42,"exc",IF(E490=50,"hfd",IF(E490=60,"ere"))))))))</f>
        <v>2°</v>
      </c>
      <c r="G490" s="55"/>
    </row>
    <row r="491" spans="1:7" ht="12" customHeight="1" x14ac:dyDescent="0.2">
      <c r="A491" s="52">
        <v>4673</v>
      </c>
      <c r="B491" s="53" t="s">
        <v>524</v>
      </c>
      <c r="C491" s="52" t="s">
        <v>480</v>
      </c>
      <c r="E491" s="48">
        <v>27</v>
      </c>
      <c r="F491" s="54" t="str">
        <f>IF(E491=15,"5°",IF(E491=18,"4°",IF(E491=22,"3°",IF(E491=27,"2°",IF(E491=34,"1°",IF(E491=42,"exc",IF(E491=50,"hfd",IF(E491=60,"ere"))))))))</f>
        <v>2°</v>
      </c>
      <c r="G491" s="55"/>
    </row>
    <row r="492" spans="1:7" ht="12" customHeight="1" x14ac:dyDescent="0.2">
      <c r="A492" s="52">
        <v>9742</v>
      </c>
      <c r="B492" s="53" t="s">
        <v>525</v>
      </c>
      <c r="C492" s="52" t="s">
        <v>480</v>
      </c>
      <c r="E492" s="48"/>
      <c r="F492" s="54" t="b">
        <f>IF(E492=15,"5°",IF(E492=18,"4°",IF(E492=22,"3°",IF(E492=27,"2°",IF(E492=34,"1°",IF(E492=42,"exc",IF(E492=50,"hfd",IF(E492=60,"ere"))))))))</f>
        <v>0</v>
      </c>
      <c r="G492" s="55"/>
    </row>
    <row r="493" spans="1:7" ht="12" customHeight="1" x14ac:dyDescent="0.2">
      <c r="A493" s="52"/>
      <c r="B493" s="53"/>
      <c r="C493" s="52"/>
      <c r="E493" s="48"/>
      <c r="F493" s="54"/>
      <c r="G493" s="55"/>
    </row>
    <row r="494" spans="1:7" ht="12" customHeight="1" x14ac:dyDescent="0.2">
      <c r="A494" s="52">
        <v>2061</v>
      </c>
      <c r="B494" s="53" t="s">
        <v>526</v>
      </c>
      <c r="C494" s="52" t="s">
        <v>527</v>
      </c>
      <c r="E494" s="48">
        <v>18</v>
      </c>
      <c r="F494" s="54" t="str">
        <f t="shared" ref="F494:F516" si="18">IF(E494=15,"5°",IF(E494=18,"4°",IF(E494=22,"3°",IF(E494=27,"2°",IF(E494=34,"1°",IF(E494=42,"exc",IF(E494=50,"hfd",IF(E494=60,"ere"))))))))</f>
        <v>4°</v>
      </c>
      <c r="G494" s="55"/>
    </row>
    <row r="495" spans="1:7" ht="11.45" customHeight="1" x14ac:dyDescent="0.2">
      <c r="A495" s="52">
        <v>4290</v>
      </c>
      <c r="B495" s="53" t="s">
        <v>528</v>
      </c>
      <c r="C495" s="52" t="s">
        <v>527</v>
      </c>
      <c r="E495" s="70">
        <v>42</v>
      </c>
      <c r="F495" s="70" t="str">
        <f t="shared" si="18"/>
        <v>exc</v>
      </c>
      <c r="G495" s="55"/>
    </row>
    <row r="496" spans="1:7" ht="11.45" customHeight="1" x14ac:dyDescent="0.2">
      <c r="A496" s="52">
        <v>4305</v>
      </c>
      <c r="B496" s="53" t="s">
        <v>529</v>
      </c>
      <c r="C496" s="52" t="s">
        <v>527</v>
      </c>
      <c r="E496" s="68">
        <v>34</v>
      </c>
      <c r="F496" s="68" t="str">
        <f t="shared" si="18"/>
        <v>1°</v>
      </c>
      <c r="G496" s="55"/>
    </row>
    <row r="497" spans="1:7" ht="11.45" customHeight="1" x14ac:dyDescent="0.2">
      <c r="A497" s="52">
        <v>4354</v>
      </c>
      <c r="B497" s="53" t="s">
        <v>530</v>
      </c>
      <c r="C497" s="52" t="s">
        <v>527</v>
      </c>
      <c r="E497" s="48">
        <v>34</v>
      </c>
      <c r="F497" s="54" t="str">
        <f t="shared" si="18"/>
        <v>1°</v>
      </c>
      <c r="G497" s="55"/>
    </row>
    <row r="498" spans="1:7" ht="11.45" customHeight="1" x14ac:dyDescent="0.2">
      <c r="A498" s="52">
        <v>4356</v>
      </c>
      <c r="B498" s="57" t="s">
        <v>531</v>
      </c>
      <c r="C498" s="52" t="s">
        <v>527</v>
      </c>
      <c r="E498" s="48">
        <v>15</v>
      </c>
      <c r="F498" s="54" t="str">
        <f t="shared" si="18"/>
        <v>5°</v>
      </c>
      <c r="G498" s="55"/>
    </row>
    <row r="499" spans="1:7" ht="12" customHeight="1" x14ac:dyDescent="0.2">
      <c r="A499" s="52">
        <v>4361</v>
      </c>
      <c r="B499" s="57" t="s">
        <v>532</v>
      </c>
      <c r="C499" s="52" t="s">
        <v>527</v>
      </c>
      <c r="E499" s="48">
        <v>42</v>
      </c>
      <c r="F499" s="54" t="str">
        <f t="shared" si="18"/>
        <v>exc</v>
      </c>
      <c r="G499" s="55"/>
    </row>
    <row r="500" spans="1:7" ht="11.45" customHeight="1" x14ac:dyDescent="0.2">
      <c r="A500" s="52">
        <v>4389</v>
      </c>
      <c r="B500" s="53" t="s">
        <v>533</v>
      </c>
      <c r="C500" s="52" t="s">
        <v>527</v>
      </c>
      <c r="E500" s="48">
        <v>27</v>
      </c>
      <c r="F500" s="54" t="str">
        <f t="shared" si="18"/>
        <v>2°</v>
      </c>
      <c r="G500" s="55"/>
    </row>
    <row r="501" spans="1:7" ht="12" customHeight="1" x14ac:dyDescent="0.2">
      <c r="A501" s="52">
        <v>8093</v>
      </c>
      <c r="B501" s="53" t="s">
        <v>534</v>
      </c>
      <c r="C501" s="52" t="s">
        <v>527</v>
      </c>
      <c r="E501" s="48">
        <v>22</v>
      </c>
      <c r="F501" s="54" t="str">
        <f t="shared" si="18"/>
        <v>3°</v>
      </c>
      <c r="G501" s="55"/>
    </row>
    <row r="502" spans="1:7" ht="12" customHeight="1" x14ac:dyDescent="0.2">
      <c r="A502" s="52">
        <v>8662</v>
      </c>
      <c r="B502" s="53" t="s">
        <v>535</v>
      </c>
      <c r="C502" s="52" t="s">
        <v>527</v>
      </c>
      <c r="E502" s="48">
        <v>27</v>
      </c>
      <c r="F502" s="54" t="str">
        <f t="shared" si="18"/>
        <v>2°</v>
      </c>
      <c r="G502" s="55"/>
    </row>
    <row r="503" spans="1:7" ht="12" customHeight="1" x14ac:dyDescent="0.2">
      <c r="A503" s="52">
        <v>8871</v>
      </c>
      <c r="B503" s="53" t="s">
        <v>536</v>
      </c>
      <c r="C503" s="52" t="s">
        <v>527</v>
      </c>
      <c r="E503" s="70">
        <v>18</v>
      </c>
      <c r="F503" s="70" t="str">
        <f t="shared" si="18"/>
        <v>4°</v>
      </c>
      <c r="G503" s="55"/>
    </row>
    <row r="504" spans="1:7" ht="12" customHeight="1" x14ac:dyDescent="0.2">
      <c r="A504" s="52">
        <v>9064</v>
      </c>
      <c r="B504" s="53" t="s">
        <v>537</v>
      </c>
      <c r="C504" s="52" t="s">
        <v>527</v>
      </c>
      <c r="E504" s="48">
        <v>18</v>
      </c>
      <c r="F504" s="54" t="str">
        <f t="shared" si="18"/>
        <v>4°</v>
      </c>
      <c r="G504" s="55"/>
    </row>
    <row r="505" spans="1:7" ht="12" customHeight="1" x14ac:dyDescent="0.2">
      <c r="A505" s="52">
        <v>9055</v>
      </c>
      <c r="B505" s="53" t="s">
        <v>538</v>
      </c>
      <c r="C505" s="52" t="s">
        <v>527</v>
      </c>
      <c r="E505" s="48">
        <v>18</v>
      </c>
      <c r="F505" s="54" t="str">
        <f t="shared" si="18"/>
        <v>4°</v>
      </c>
      <c r="G505" s="55"/>
    </row>
    <row r="506" spans="1:7" ht="11.45" customHeight="1" x14ac:dyDescent="0.2">
      <c r="A506" s="52">
        <v>4378</v>
      </c>
      <c r="B506" s="53" t="s">
        <v>539</v>
      </c>
      <c r="C506" s="52" t="s">
        <v>527</v>
      </c>
      <c r="E506" s="48">
        <v>15</v>
      </c>
      <c r="F506" s="54" t="str">
        <f t="shared" si="18"/>
        <v>5°</v>
      </c>
      <c r="G506" s="55"/>
    </row>
    <row r="507" spans="1:7" ht="11.45" customHeight="1" x14ac:dyDescent="0.2">
      <c r="A507" s="52">
        <v>4387</v>
      </c>
      <c r="B507" s="53" t="s">
        <v>540</v>
      </c>
      <c r="C507" s="52" t="s">
        <v>527</v>
      </c>
      <c r="E507" s="48">
        <v>34</v>
      </c>
      <c r="F507" s="54" t="str">
        <f t="shared" si="18"/>
        <v>1°</v>
      </c>
      <c r="G507" s="55"/>
    </row>
    <row r="508" spans="1:7" ht="11.45" customHeight="1" x14ac:dyDescent="0.2">
      <c r="A508" s="52">
        <v>9283</v>
      </c>
      <c r="B508" s="53" t="s">
        <v>541</v>
      </c>
      <c r="C508" s="52" t="s">
        <v>527</v>
      </c>
      <c r="E508" s="68">
        <v>22</v>
      </c>
      <c r="F508" s="68" t="str">
        <f t="shared" si="18"/>
        <v>3°</v>
      </c>
      <c r="G508" s="72"/>
    </row>
    <row r="509" spans="1:7" ht="11.45" customHeight="1" x14ac:dyDescent="0.2">
      <c r="A509" s="52">
        <v>4348</v>
      </c>
      <c r="B509" s="53" t="s">
        <v>412</v>
      </c>
      <c r="C509" s="52" t="s">
        <v>527</v>
      </c>
      <c r="E509" s="48">
        <v>18</v>
      </c>
      <c r="F509" s="54" t="str">
        <f t="shared" si="18"/>
        <v>4°</v>
      </c>
      <c r="G509" s="55"/>
    </row>
    <row r="510" spans="1:7" ht="11.45" customHeight="1" x14ac:dyDescent="0.2">
      <c r="A510" s="52">
        <v>9518</v>
      </c>
      <c r="B510" s="53" t="s">
        <v>542</v>
      </c>
      <c r="C510" s="52" t="s">
        <v>527</v>
      </c>
      <c r="E510" s="48">
        <v>22</v>
      </c>
      <c r="F510" s="54" t="str">
        <f t="shared" si="18"/>
        <v>3°</v>
      </c>
      <c r="G510" s="55"/>
    </row>
    <row r="511" spans="1:7" ht="11.45" customHeight="1" x14ac:dyDescent="0.2">
      <c r="A511" s="52">
        <v>4390</v>
      </c>
      <c r="B511" s="57" t="s">
        <v>543</v>
      </c>
      <c r="C511" s="52" t="s">
        <v>527</v>
      </c>
      <c r="E511" s="48">
        <v>34</v>
      </c>
      <c r="F511" s="54" t="str">
        <f t="shared" si="18"/>
        <v>1°</v>
      </c>
      <c r="G511" s="55"/>
    </row>
    <row r="512" spans="1:7" ht="11.45" customHeight="1" x14ac:dyDescent="0.2">
      <c r="A512" s="52">
        <v>8066</v>
      </c>
      <c r="B512" s="57" t="s">
        <v>544</v>
      </c>
      <c r="C512" s="52" t="s">
        <v>527</v>
      </c>
      <c r="E512" s="48">
        <v>15</v>
      </c>
      <c r="F512" s="54" t="str">
        <f t="shared" si="18"/>
        <v>5°</v>
      </c>
      <c r="G512" s="55"/>
    </row>
    <row r="513" spans="1:7" ht="11.45" customHeight="1" x14ac:dyDescent="0.2">
      <c r="A513" s="52">
        <v>4780</v>
      </c>
      <c r="B513" s="53" t="s">
        <v>545</v>
      </c>
      <c r="C513" s="52" t="s">
        <v>527</v>
      </c>
      <c r="E513" s="48">
        <v>34</v>
      </c>
      <c r="F513" s="54" t="str">
        <f t="shared" si="18"/>
        <v>1°</v>
      </c>
      <c r="G513" s="55"/>
    </row>
    <row r="514" spans="1:7" ht="12.6" customHeight="1" x14ac:dyDescent="0.2">
      <c r="A514" s="52">
        <v>7682</v>
      </c>
      <c r="B514" s="53" t="s">
        <v>546</v>
      </c>
      <c r="C514" s="52" t="s">
        <v>527</v>
      </c>
      <c r="E514" s="48">
        <v>15</v>
      </c>
      <c r="F514" s="54" t="str">
        <f t="shared" si="18"/>
        <v>5°</v>
      </c>
      <c r="G514" s="55"/>
    </row>
    <row r="515" spans="1:7" ht="12.6" customHeight="1" x14ac:dyDescent="0.2">
      <c r="A515" s="52">
        <v>4385</v>
      </c>
      <c r="B515" s="53" t="s">
        <v>547</v>
      </c>
      <c r="C515" s="52" t="s">
        <v>527</v>
      </c>
      <c r="E515" s="68">
        <v>22</v>
      </c>
      <c r="F515" s="68" t="str">
        <f t="shared" si="18"/>
        <v>3°</v>
      </c>
      <c r="G515" s="55"/>
    </row>
    <row r="516" spans="1:7" ht="12.6" customHeight="1" x14ac:dyDescent="0.2">
      <c r="A516" s="52">
        <v>1414</v>
      </c>
      <c r="B516" s="53" t="s">
        <v>548</v>
      </c>
      <c r="C516" s="52" t="s">
        <v>527</v>
      </c>
      <c r="E516" s="68">
        <v>34</v>
      </c>
      <c r="F516" s="68" t="str">
        <f t="shared" si="18"/>
        <v>1°</v>
      </c>
      <c r="G516" s="55"/>
    </row>
    <row r="517" spans="1:7" ht="12.6" customHeight="1" x14ac:dyDescent="0.2">
      <c r="A517" s="52"/>
      <c r="B517" s="53"/>
      <c r="C517" s="52"/>
      <c r="E517" s="68"/>
      <c r="F517" s="68"/>
      <c r="G517" s="55"/>
    </row>
    <row r="518" spans="1:7" ht="12.6" customHeight="1" x14ac:dyDescent="0.2">
      <c r="A518" s="52"/>
      <c r="B518" s="53" t="s">
        <v>45</v>
      </c>
      <c r="C518" s="52"/>
      <c r="E518" s="68"/>
      <c r="F518" s="68"/>
      <c r="G518" s="55"/>
    </row>
    <row r="519" spans="1:7" ht="12.6" customHeight="1" x14ac:dyDescent="0.2">
      <c r="A519" s="52"/>
      <c r="B519" s="53"/>
      <c r="C519" s="52"/>
      <c r="E519" s="68"/>
      <c r="F519" s="68"/>
      <c r="G519" s="55"/>
    </row>
    <row r="520" spans="1:7" ht="12.6" customHeight="1" x14ac:dyDescent="0.2">
      <c r="A520" s="52">
        <v>4617</v>
      </c>
      <c r="B520" s="53" t="s">
        <v>549</v>
      </c>
      <c r="C520" s="52" t="s">
        <v>550</v>
      </c>
      <c r="E520" s="48">
        <v>18</v>
      </c>
      <c r="F520" s="54" t="str">
        <f>IF(E520=15,"5°",IF(E520=18,"4°",IF(E520=22,"3°",IF(E520=27,"2°",IF(E520=34,"1°",IF(E520=42,"exc",IF(E520=50,"hfd",IF(E520=60,"ere"))))))))</f>
        <v>4°</v>
      </c>
      <c r="G520" s="55"/>
    </row>
    <row r="521" spans="1:7" ht="12.6" customHeight="1" x14ac:dyDescent="0.2">
      <c r="A521" s="52">
        <v>9129</v>
      </c>
      <c r="B521" s="53" t="s">
        <v>551</v>
      </c>
      <c r="C521" s="52" t="s">
        <v>550</v>
      </c>
      <c r="E521" s="48"/>
      <c r="F521" s="54" t="b">
        <f>IF(E521=15,"5°",IF(E521=18,"4°",IF(E521=22,"3°",IF(E521=27,"2°",IF(E521=34,"1°",IF(E521=42,"exc",IF(E521=50,"hfd",IF(E521=60,"ere"))))))))</f>
        <v>0</v>
      </c>
      <c r="G521" s="55"/>
    </row>
    <row r="522" spans="1:7" ht="12" customHeight="1" x14ac:dyDescent="0.2">
      <c r="A522" s="52">
        <v>9054</v>
      </c>
      <c r="B522" s="53" t="s">
        <v>552</v>
      </c>
      <c r="C522" s="52" t="s">
        <v>28</v>
      </c>
      <c r="E522" s="48">
        <v>18</v>
      </c>
      <c r="F522" s="54" t="str">
        <f>IF(E522=15,"5°",IF(E522=18,"4°",IF(E522=22,"3°",IF(E522=27,"2°",IF(E522=34,"1°",IF(E522=42,"exc",IF(E522=50,"hfd",IF(E522=60,"ere"))))))))</f>
        <v>4°</v>
      </c>
      <c r="G522" s="55"/>
    </row>
    <row r="523" spans="1:7" ht="12" customHeight="1" x14ac:dyDescent="0.2">
      <c r="A523" s="52">
        <v>9238</v>
      </c>
      <c r="B523" s="53" t="s">
        <v>553</v>
      </c>
      <c r="C523" s="52" t="s">
        <v>147</v>
      </c>
      <c r="E523" s="48"/>
      <c r="F523" s="54" t="b">
        <f>IF(E523=15,"5°",IF(E523=18,"4°",IF(E523=22,"3°",IF(E523=27,"2°",IF(E523=34,"1°",IF(E523=42,"exc",IF(E523=50,"hfd",IF(E523=60,"ere"))))))))</f>
        <v>0</v>
      </c>
      <c r="G523" s="55"/>
    </row>
    <row r="524" spans="1:7" ht="12" customHeight="1" x14ac:dyDescent="0.2">
      <c r="A524" s="52">
        <v>9777</v>
      </c>
      <c r="B524" s="53" t="s">
        <v>554</v>
      </c>
      <c r="C524" s="52" t="s">
        <v>550</v>
      </c>
      <c r="E524" s="48"/>
      <c r="F524" s="54" t="b">
        <f>IF(E524=15,"5°",IF(E524=18,"4°",IF(E524=22,"3°",IF(E524=27,"2°",IF(E524=34,"1°",IF(E524=42,"exc",IF(E524=50,"hfd",IF(E524=60,"ere"))))))))</f>
        <v>0</v>
      </c>
      <c r="G524" s="55"/>
    </row>
    <row r="525" spans="1:7" ht="12" customHeight="1" x14ac:dyDescent="0.2">
      <c r="A525" s="52">
        <v>9780</v>
      </c>
      <c r="B525" s="53" t="s">
        <v>555</v>
      </c>
      <c r="C525" s="52" t="s">
        <v>550</v>
      </c>
      <c r="E525" s="48"/>
      <c r="F525" s="54"/>
      <c r="G525" s="55"/>
    </row>
    <row r="526" spans="1:7" ht="12" customHeight="1" x14ac:dyDescent="0.2">
      <c r="A526" s="52">
        <v>8667</v>
      </c>
      <c r="B526" s="53" t="s">
        <v>556</v>
      </c>
      <c r="C526" s="52" t="s">
        <v>550</v>
      </c>
      <c r="E526" s="48"/>
      <c r="F526" s="54"/>
      <c r="G526" s="55"/>
    </row>
    <row r="527" spans="1:7" ht="12" customHeight="1" x14ac:dyDescent="0.2">
      <c r="A527" s="52"/>
      <c r="B527" s="53"/>
      <c r="C527" s="52"/>
      <c r="E527" s="48"/>
      <c r="F527" s="54"/>
      <c r="G527" s="55"/>
    </row>
    <row r="528" spans="1:7" ht="12" customHeight="1" x14ac:dyDescent="0.2">
      <c r="A528" s="52"/>
      <c r="B528" s="53"/>
      <c r="C528" s="52"/>
      <c r="E528" s="48"/>
      <c r="F528" s="54"/>
      <c r="G528" s="55"/>
    </row>
    <row r="529" spans="1:7" ht="12.75" customHeight="1" x14ac:dyDescent="0.2">
      <c r="A529" s="52">
        <v>4274</v>
      </c>
      <c r="B529" s="53" t="s">
        <v>557</v>
      </c>
      <c r="C529" s="52" t="s">
        <v>558</v>
      </c>
      <c r="E529" s="48">
        <v>22</v>
      </c>
      <c r="F529" s="54" t="str">
        <f t="shared" ref="F529:F550" si="19">IF(E529=15,"5°",IF(E529=18,"4°",IF(E529=22,"3°",IF(E529=27,"2°",IF(E529=34,"1°",IF(E529=42,"exc",IF(E529=50,"hfd",IF(E529=60,"ere"))))))))</f>
        <v>3°</v>
      </c>
      <c r="G529" s="55"/>
    </row>
    <row r="530" spans="1:7" ht="12" customHeight="1" x14ac:dyDescent="0.2">
      <c r="A530" s="52">
        <v>4158</v>
      </c>
      <c r="B530" s="53" t="s">
        <v>559</v>
      </c>
      <c r="C530" s="52" t="s">
        <v>560</v>
      </c>
      <c r="E530" s="48">
        <v>18</v>
      </c>
      <c r="F530" s="54" t="str">
        <f t="shared" si="19"/>
        <v>4°</v>
      </c>
    </row>
    <row r="531" spans="1:7" ht="12" customHeight="1" x14ac:dyDescent="0.2">
      <c r="A531" s="52">
        <v>4147</v>
      </c>
      <c r="B531" s="53" t="s">
        <v>561</v>
      </c>
      <c r="C531" s="52" t="s">
        <v>281</v>
      </c>
      <c r="E531" s="70">
        <v>60</v>
      </c>
      <c r="F531" s="70" t="str">
        <f t="shared" si="19"/>
        <v>ere</v>
      </c>
      <c r="G531" s="55"/>
    </row>
    <row r="532" spans="1:7" ht="11.45" customHeight="1" x14ac:dyDescent="0.2">
      <c r="A532" s="52">
        <v>9253</v>
      </c>
      <c r="B532" s="53" t="s">
        <v>562</v>
      </c>
      <c r="C532" s="52" t="s">
        <v>560</v>
      </c>
      <c r="E532" s="70">
        <v>22</v>
      </c>
      <c r="F532" s="70" t="str">
        <f t="shared" si="19"/>
        <v>3°</v>
      </c>
      <c r="G532" s="55"/>
    </row>
    <row r="533" spans="1:7" ht="11.45" customHeight="1" x14ac:dyDescent="0.2">
      <c r="A533" s="52">
        <v>1554</v>
      </c>
      <c r="B533" s="53" t="s">
        <v>563</v>
      </c>
      <c r="C533" s="52" t="s">
        <v>560</v>
      </c>
      <c r="E533" s="48">
        <v>18</v>
      </c>
      <c r="F533" s="54" t="str">
        <f t="shared" si="19"/>
        <v>4°</v>
      </c>
      <c r="G533" s="55"/>
    </row>
    <row r="534" spans="1:7" ht="11.25" customHeight="1" x14ac:dyDescent="0.2">
      <c r="A534" s="52">
        <v>4207</v>
      </c>
      <c r="B534" s="53" t="s">
        <v>564</v>
      </c>
      <c r="C534" s="52" t="s">
        <v>560</v>
      </c>
      <c r="E534" s="61">
        <v>34</v>
      </c>
      <c r="F534" s="61" t="str">
        <f t="shared" si="19"/>
        <v>1°</v>
      </c>
      <c r="G534" s="55"/>
    </row>
    <row r="535" spans="1:7" ht="11.25" customHeight="1" x14ac:dyDescent="0.2">
      <c r="A535" s="52">
        <v>4246</v>
      </c>
      <c r="B535" s="53" t="s">
        <v>565</v>
      </c>
      <c r="C535" s="52" t="s">
        <v>560</v>
      </c>
      <c r="E535" s="48">
        <v>42</v>
      </c>
      <c r="F535" s="54" t="str">
        <f t="shared" si="19"/>
        <v>exc</v>
      </c>
      <c r="G535" s="55"/>
    </row>
    <row r="536" spans="1:7" ht="11.45" customHeight="1" x14ac:dyDescent="0.2">
      <c r="A536" s="52">
        <v>4249</v>
      </c>
      <c r="B536" s="53" t="s">
        <v>566</v>
      </c>
      <c r="C536" s="52" t="s">
        <v>560</v>
      </c>
      <c r="E536" s="61">
        <v>15</v>
      </c>
      <c r="F536" s="61" t="str">
        <f t="shared" si="19"/>
        <v>5°</v>
      </c>
      <c r="G536" s="55"/>
    </row>
    <row r="537" spans="1:7" ht="11.45" customHeight="1" x14ac:dyDescent="0.2">
      <c r="A537" s="52">
        <v>4252</v>
      </c>
      <c r="B537" s="53" t="s">
        <v>567</v>
      </c>
      <c r="C537" s="52" t="s">
        <v>560</v>
      </c>
      <c r="E537" s="48">
        <v>27</v>
      </c>
      <c r="F537" s="54" t="str">
        <f t="shared" si="19"/>
        <v>2°</v>
      </c>
      <c r="G537" s="55"/>
    </row>
    <row r="538" spans="1:7" ht="11.45" customHeight="1" x14ac:dyDescent="0.2">
      <c r="A538" s="52">
        <v>4254</v>
      </c>
      <c r="B538" s="53" t="s">
        <v>568</v>
      </c>
      <c r="C538" s="52" t="s">
        <v>560</v>
      </c>
      <c r="E538" s="48">
        <v>34</v>
      </c>
      <c r="F538" s="54" t="str">
        <f t="shared" si="19"/>
        <v>1°</v>
      </c>
      <c r="G538" s="76"/>
    </row>
    <row r="539" spans="1:7" ht="11.45" customHeight="1" x14ac:dyDescent="0.2">
      <c r="A539" s="52">
        <v>4256</v>
      </c>
      <c r="B539" s="53" t="s">
        <v>569</v>
      </c>
      <c r="C539" s="52" t="s">
        <v>560</v>
      </c>
      <c r="E539" s="48">
        <v>22</v>
      </c>
      <c r="F539" s="54" t="str">
        <f t="shared" si="19"/>
        <v>3°</v>
      </c>
      <c r="G539" s="55"/>
    </row>
    <row r="540" spans="1:7" ht="11.25" customHeight="1" x14ac:dyDescent="0.2">
      <c r="A540" s="52">
        <v>4262</v>
      </c>
      <c r="B540" s="53" t="s">
        <v>570</v>
      </c>
      <c r="C540" s="52" t="s">
        <v>560</v>
      </c>
      <c r="E540" s="48">
        <v>42</v>
      </c>
      <c r="F540" s="54" t="str">
        <f t="shared" si="19"/>
        <v>exc</v>
      </c>
      <c r="G540" s="55"/>
    </row>
    <row r="541" spans="1:7" ht="12" customHeight="1" x14ac:dyDescent="0.2">
      <c r="A541" s="52">
        <v>4263</v>
      </c>
      <c r="B541" s="53" t="s">
        <v>571</v>
      </c>
      <c r="C541" s="52" t="s">
        <v>560</v>
      </c>
      <c r="E541" s="48">
        <v>22</v>
      </c>
      <c r="F541" s="54" t="str">
        <f t="shared" si="19"/>
        <v>3°</v>
      </c>
      <c r="G541" s="55"/>
    </row>
    <row r="542" spans="1:7" ht="12" customHeight="1" x14ac:dyDescent="0.2">
      <c r="A542" s="52">
        <v>4264</v>
      </c>
      <c r="B542" s="53" t="s">
        <v>572</v>
      </c>
      <c r="C542" s="52" t="s">
        <v>560</v>
      </c>
      <c r="E542" s="48">
        <v>15</v>
      </c>
      <c r="F542" s="54" t="str">
        <f t="shared" si="19"/>
        <v>5°</v>
      </c>
      <c r="G542" s="55"/>
    </row>
    <row r="543" spans="1:7" ht="12" customHeight="1" x14ac:dyDescent="0.2">
      <c r="A543" s="52">
        <v>4265</v>
      </c>
      <c r="B543" s="53" t="s">
        <v>573</v>
      </c>
      <c r="C543" s="52" t="s">
        <v>560</v>
      </c>
      <c r="E543" s="48"/>
      <c r="F543" s="54" t="b">
        <f t="shared" si="19"/>
        <v>0</v>
      </c>
      <c r="G543" s="55"/>
    </row>
    <row r="544" spans="1:7" ht="11.45" customHeight="1" x14ac:dyDescent="0.2">
      <c r="A544" s="52">
        <v>4269</v>
      </c>
      <c r="B544" s="53" t="s">
        <v>574</v>
      </c>
      <c r="C544" s="52" t="s">
        <v>560</v>
      </c>
      <c r="E544" s="48">
        <v>27</v>
      </c>
      <c r="F544" s="54" t="str">
        <f t="shared" si="19"/>
        <v>2°</v>
      </c>
      <c r="G544" s="55"/>
    </row>
    <row r="545" spans="1:7" ht="12" customHeight="1" x14ac:dyDescent="0.2">
      <c r="A545" s="52">
        <v>4276</v>
      </c>
      <c r="B545" s="53" t="s">
        <v>575</v>
      </c>
      <c r="C545" s="52" t="s">
        <v>560</v>
      </c>
      <c r="E545" s="48">
        <v>27</v>
      </c>
      <c r="F545" s="54" t="str">
        <f t="shared" si="19"/>
        <v>2°</v>
      </c>
      <c r="G545" s="55"/>
    </row>
    <row r="546" spans="1:7" ht="12" customHeight="1" x14ac:dyDescent="0.2">
      <c r="A546" s="52">
        <v>4277</v>
      </c>
      <c r="B546" s="57" t="s">
        <v>576</v>
      </c>
      <c r="C546" s="52" t="s">
        <v>560</v>
      </c>
      <c r="E546" s="48">
        <v>15</v>
      </c>
      <c r="F546" s="54" t="str">
        <f t="shared" si="19"/>
        <v>5°</v>
      </c>
      <c r="G546" s="55"/>
    </row>
    <row r="547" spans="1:7" ht="12" customHeight="1" x14ac:dyDescent="0.2">
      <c r="A547" s="52">
        <v>4635</v>
      </c>
      <c r="B547" s="53" t="s">
        <v>577</v>
      </c>
      <c r="C547" s="52" t="s">
        <v>560</v>
      </c>
      <c r="E547" s="48">
        <v>34</v>
      </c>
      <c r="F547" s="54" t="str">
        <f t="shared" si="19"/>
        <v>1°</v>
      </c>
      <c r="G547" s="55"/>
    </row>
    <row r="548" spans="1:7" ht="12" customHeight="1" x14ac:dyDescent="0.2">
      <c r="A548" s="52">
        <v>5900</v>
      </c>
      <c r="B548" s="57" t="s">
        <v>578</v>
      </c>
      <c r="C548" s="52" t="s">
        <v>560</v>
      </c>
      <c r="E548" s="48">
        <v>22</v>
      </c>
      <c r="F548" s="54" t="str">
        <f t="shared" si="19"/>
        <v>3°</v>
      </c>
      <c r="G548" s="55"/>
    </row>
    <row r="549" spans="1:7" ht="12" customHeight="1" x14ac:dyDescent="0.2">
      <c r="A549" s="52">
        <v>6456</v>
      </c>
      <c r="B549" s="53" t="s">
        <v>579</v>
      </c>
      <c r="C549" s="52" t="s">
        <v>560</v>
      </c>
      <c r="E549" s="48">
        <v>42</v>
      </c>
      <c r="F549" s="54" t="str">
        <f t="shared" si="19"/>
        <v>exc</v>
      </c>
      <c r="G549" s="55"/>
    </row>
    <row r="550" spans="1:7" ht="12" customHeight="1" x14ac:dyDescent="0.2">
      <c r="A550" s="52">
        <v>7466</v>
      </c>
      <c r="B550" s="53" t="s">
        <v>580</v>
      </c>
      <c r="C550" s="52" t="s">
        <v>560</v>
      </c>
      <c r="E550" s="48">
        <v>18</v>
      </c>
      <c r="F550" s="54" t="str">
        <f t="shared" si="19"/>
        <v>4°</v>
      </c>
      <c r="G550" s="55"/>
    </row>
    <row r="551" spans="1:7" ht="12" customHeight="1" x14ac:dyDescent="0.2">
      <c r="A551" s="52">
        <v>7800</v>
      </c>
      <c r="B551" s="53" t="s">
        <v>581</v>
      </c>
      <c r="C551" s="52" t="s">
        <v>560</v>
      </c>
      <c r="E551" s="48"/>
      <c r="F551" s="54"/>
      <c r="G551" s="55"/>
    </row>
    <row r="552" spans="1:7" ht="12" customHeight="1" x14ac:dyDescent="0.2">
      <c r="A552" s="52">
        <v>7802</v>
      </c>
      <c r="B552" s="53" t="s">
        <v>582</v>
      </c>
      <c r="C552" s="52" t="s">
        <v>560</v>
      </c>
      <c r="E552" s="48">
        <v>15</v>
      </c>
      <c r="F552" s="54" t="str">
        <f t="shared" ref="F552:F562" si="20">IF(E552=15,"5°",IF(E552=18,"4°",IF(E552=22,"3°",IF(E552=27,"2°",IF(E552=34,"1°",IF(E552=42,"exc",IF(E552=50,"hfd",IF(E552=60,"ere"))))))))</f>
        <v>5°</v>
      </c>
      <c r="G552" s="55"/>
    </row>
    <row r="553" spans="1:7" ht="12" customHeight="1" x14ac:dyDescent="0.2">
      <c r="A553" s="52">
        <v>8296</v>
      </c>
      <c r="B553" s="53" t="s">
        <v>583</v>
      </c>
      <c r="C553" s="52" t="s">
        <v>560</v>
      </c>
      <c r="E553" s="66">
        <v>22</v>
      </c>
      <c r="F553" s="54" t="str">
        <f t="shared" si="20"/>
        <v>3°</v>
      </c>
      <c r="G553" s="71"/>
    </row>
    <row r="554" spans="1:7" ht="12" customHeight="1" x14ac:dyDescent="0.2">
      <c r="A554" s="52">
        <v>8917</v>
      </c>
      <c r="B554" s="53" t="s">
        <v>584</v>
      </c>
      <c r="C554" s="52" t="s">
        <v>560</v>
      </c>
      <c r="E554" s="68">
        <v>42</v>
      </c>
      <c r="F554" s="68" t="str">
        <f t="shared" si="20"/>
        <v>exc</v>
      </c>
      <c r="G554" s="55"/>
    </row>
    <row r="555" spans="1:7" ht="12" customHeight="1" x14ac:dyDescent="0.2">
      <c r="A555" s="52" t="s">
        <v>585</v>
      </c>
      <c r="B555" s="53" t="s">
        <v>417</v>
      </c>
      <c r="C555" s="52" t="s">
        <v>560</v>
      </c>
      <c r="E555" s="48">
        <v>27</v>
      </c>
      <c r="F555" s="54" t="str">
        <f t="shared" si="20"/>
        <v>2°</v>
      </c>
      <c r="G555" s="55"/>
    </row>
    <row r="556" spans="1:7" ht="12" customHeight="1" x14ac:dyDescent="0.2">
      <c r="A556" s="52">
        <v>4280</v>
      </c>
      <c r="B556" s="53" t="s">
        <v>586</v>
      </c>
      <c r="C556" s="52" t="s">
        <v>560</v>
      </c>
      <c r="E556" s="48">
        <v>18</v>
      </c>
      <c r="F556" s="54" t="str">
        <f t="shared" si="20"/>
        <v>4°</v>
      </c>
      <c r="G556" s="55"/>
    </row>
    <row r="557" spans="1:7" ht="12" customHeight="1" x14ac:dyDescent="0.2">
      <c r="A557" s="52">
        <v>4065</v>
      </c>
      <c r="B557" s="53" t="s">
        <v>587</v>
      </c>
      <c r="C557" s="52" t="s">
        <v>560</v>
      </c>
      <c r="E557" s="48">
        <v>34</v>
      </c>
      <c r="F557" s="54" t="str">
        <f t="shared" si="20"/>
        <v>1°</v>
      </c>
      <c r="G557" s="55"/>
    </row>
    <row r="558" spans="1:7" ht="12" customHeight="1" x14ac:dyDescent="0.2">
      <c r="A558" s="52">
        <v>9296</v>
      </c>
      <c r="B558" s="53" t="s">
        <v>588</v>
      </c>
      <c r="C558" s="52" t="s">
        <v>560</v>
      </c>
      <c r="E558" s="48"/>
      <c r="F558" s="54" t="b">
        <f t="shared" si="20"/>
        <v>0</v>
      </c>
      <c r="G558" s="55"/>
    </row>
    <row r="559" spans="1:7" ht="12" customHeight="1" x14ac:dyDescent="0.2">
      <c r="A559" s="52">
        <v>9414</v>
      </c>
      <c r="B559" s="53" t="s">
        <v>589</v>
      </c>
      <c r="C559" s="52" t="s">
        <v>560</v>
      </c>
      <c r="E559" s="70">
        <v>27</v>
      </c>
      <c r="F559" s="70" t="str">
        <f t="shared" si="20"/>
        <v>2°</v>
      </c>
      <c r="G559" s="55"/>
    </row>
    <row r="560" spans="1:7" ht="12" customHeight="1" x14ac:dyDescent="0.2">
      <c r="A560" s="52">
        <v>9977</v>
      </c>
      <c r="B560" s="53" t="s">
        <v>590</v>
      </c>
      <c r="C560" s="52" t="s">
        <v>560</v>
      </c>
      <c r="E560" s="48">
        <v>27</v>
      </c>
      <c r="F560" s="54" t="str">
        <f t="shared" si="20"/>
        <v>2°</v>
      </c>
      <c r="G560" s="55"/>
    </row>
    <row r="561" spans="1:7" ht="12" customHeight="1" x14ac:dyDescent="0.2">
      <c r="A561" s="52">
        <v>8045</v>
      </c>
      <c r="B561" s="53" t="s">
        <v>591</v>
      </c>
      <c r="C561" s="52" t="s">
        <v>560</v>
      </c>
      <c r="E561" s="48">
        <v>22</v>
      </c>
      <c r="F561" s="54" t="str">
        <f t="shared" si="20"/>
        <v>3°</v>
      </c>
      <c r="G561" s="55"/>
    </row>
    <row r="562" spans="1:7" ht="12" customHeight="1" x14ac:dyDescent="0.2">
      <c r="A562" s="52">
        <v>9514</v>
      </c>
      <c r="B562" s="53" t="s">
        <v>592</v>
      </c>
      <c r="C562" s="52" t="s">
        <v>560</v>
      </c>
      <c r="E562" s="48"/>
      <c r="F562" s="54" t="b">
        <f t="shared" si="20"/>
        <v>0</v>
      </c>
      <c r="G562" s="55"/>
    </row>
    <row r="563" spans="1:7" ht="12" customHeight="1" x14ac:dyDescent="0.2">
      <c r="A563" s="52">
        <v>9969</v>
      </c>
      <c r="B563" s="53" t="s">
        <v>593</v>
      </c>
      <c r="C563" s="52" t="s">
        <v>560</v>
      </c>
      <c r="E563" s="48"/>
      <c r="F563" s="54"/>
      <c r="G563" s="55"/>
    </row>
    <row r="564" spans="1:7" ht="12" customHeight="1" x14ac:dyDescent="0.2">
      <c r="A564" s="52">
        <v>7681</v>
      </c>
      <c r="B564" s="53" t="s">
        <v>594</v>
      </c>
      <c r="C564" s="52" t="s">
        <v>560</v>
      </c>
      <c r="E564" s="48">
        <v>34</v>
      </c>
      <c r="F564" s="54" t="str">
        <f t="shared" ref="F564:F580" si="21">IF(E564=15,"5°",IF(E564=18,"4°",IF(E564=22,"3°",IF(E564=27,"2°",IF(E564=34,"1°",IF(E564=42,"exc",IF(E564=50,"hfd",IF(E564=60,"ere"))))))))</f>
        <v>1°</v>
      </c>
      <c r="G564" s="55"/>
    </row>
    <row r="565" spans="1:7" ht="12" customHeight="1" x14ac:dyDescent="0.2">
      <c r="A565" s="52">
        <v>9989</v>
      </c>
      <c r="B565" s="53" t="s">
        <v>595</v>
      </c>
      <c r="C565" s="52" t="s">
        <v>560</v>
      </c>
      <c r="E565" s="70">
        <v>27</v>
      </c>
      <c r="F565" s="70" t="str">
        <f t="shared" si="21"/>
        <v>2°</v>
      </c>
      <c r="G565" s="55"/>
    </row>
    <row r="566" spans="1:7" ht="12" customHeight="1" x14ac:dyDescent="0.2">
      <c r="A566" s="52">
        <v>9759</v>
      </c>
      <c r="B566" s="53" t="s">
        <v>596</v>
      </c>
      <c r="C566" s="52" t="s">
        <v>560</v>
      </c>
      <c r="E566" s="48">
        <v>18</v>
      </c>
      <c r="F566" s="54" t="str">
        <f t="shared" si="21"/>
        <v>4°</v>
      </c>
      <c r="G566" s="55"/>
    </row>
    <row r="567" spans="1:7" ht="12" customHeight="1" x14ac:dyDescent="0.2">
      <c r="A567" s="52">
        <v>4193</v>
      </c>
      <c r="B567" s="53" t="s">
        <v>597</v>
      </c>
      <c r="C567" s="52" t="s">
        <v>560</v>
      </c>
      <c r="E567" s="48">
        <v>22</v>
      </c>
      <c r="F567" s="54" t="str">
        <f t="shared" si="21"/>
        <v>3°</v>
      </c>
      <c r="G567" s="55"/>
    </row>
    <row r="568" spans="1:7" ht="12" customHeight="1" x14ac:dyDescent="0.2">
      <c r="A568" s="52">
        <v>7468</v>
      </c>
      <c r="B568" s="53" t="s">
        <v>598</v>
      </c>
      <c r="C568" s="52" t="s">
        <v>480</v>
      </c>
      <c r="E568" s="48">
        <v>27</v>
      </c>
      <c r="F568" s="54" t="str">
        <f t="shared" si="21"/>
        <v>2°</v>
      </c>
      <c r="G568" s="55"/>
    </row>
    <row r="569" spans="1:7" ht="12" customHeight="1" x14ac:dyDescent="0.2">
      <c r="A569" s="52">
        <v>6080</v>
      </c>
      <c r="B569" s="53" t="s">
        <v>599</v>
      </c>
      <c r="C569" s="52" t="s">
        <v>560</v>
      </c>
      <c r="E569" s="48">
        <v>27</v>
      </c>
      <c r="F569" s="54" t="str">
        <f t="shared" si="21"/>
        <v>2°</v>
      </c>
      <c r="G569" s="55"/>
    </row>
    <row r="570" spans="1:7" ht="11.45" customHeight="1" x14ac:dyDescent="0.2">
      <c r="A570" s="52">
        <v>8885</v>
      </c>
      <c r="B570" s="53" t="s">
        <v>600</v>
      </c>
      <c r="C570" s="52" t="s">
        <v>560</v>
      </c>
      <c r="E570" s="48">
        <v>34</v>
      </c>
      <c r="F570" s="54" t="str">
        <f t="shared" si="21"/>
        <v>1°</v>
      </c>
      <c r="G570" s="55"/>
    </row>
    <row r="571" spans="1:7" ht="12" customHeight="1" x14ac:dyDescent="0.2">
      <c r="A571" s="52">
        <v>9993</v>
      </c>
      <c r="B571" s="53" t="s">
        <v>601</v>
      </c>
      <c r="C571" s="52" t="s">
        <v>560</v>
      </c>
      <c r="E571" s="48">
        <v>18</v>
      </c>
      <c r="F571" s="54" t="str">
        <f t="shared" si="21"/>
        <v>4°</v>
      </c>
      <c r="G571" s="55"/>
    </row>
    <row r="572" spans="1:7" ht="12" customHeight="1" x14ac:dyDescent="0.2">
      <c r="A572" s="52">
        <v>7801</v>
      </c>
      <c r="B572" s="53" t="s">
        <v>187</v>
      </c>
      <c r="C572" s="52" t="s">
        <v>560</v>
      </c>
      <c r="E572" s="48">
        <v>18</v>
      </c>
      <c r="F572" s="54" t="str">
        <f t="shared" si="21"/>
        <v>4°</v>
      </c>
      <c r="G572" s="55"/>
    </row>
    <row r="573" spans="1:7" ht="11.45" customHeight="1" x14ac:dyDescent="0.2">
      <c r="A573" s="52">
        <v>1376</v>
      </c>
      <c r="B573" s="53" t="s">
        <v>602</v>
      </c>
      <c r="C573" s="52" t="s">
        <v>560</v>
      </c>
      <c r="E573" s="48">
        <v>18</v>
      </c>
      <c r="F573" s="54" t="str">
        <f t="shared" si="21"/>
        <v>4°</v>
      </c>
      <c r="G573" s="51"/>
    </row>
    <row r="574" spans="1:7" ht="11.45" customHeight="1" x14ac:dyDescent="0.2">
      <c r="A574" s="52">
        <v>2228</v>
      </c>
      <c r="B574" s="53" t="s">
        <v>603</v>
      </c>
      <c r="C574" s="52" t="s">
        <v>560</v>
      </c>
      <c r="E574" s="48">
        <v>22</v>
      </c>
      <c r="F574" s="54" t="str">
        <f t="shared" si="21"/>
        <v>3°</v>
      </c>
      <c r="G574" s="55"/>
    </row>
    <row r="575" spans="1:7" ht="11.45" customHeight="1" x14ac:dyDescent="0.2">
      <c r="A575" s="52">
        <v>4119</v>
      </c>
      <c r="B575" s="53" t="s">
        <v>604</v>
      </c>
      <c r="C575" s="52" t="s">
        <v>560</v>
      </c>
      <c r="E575" s="48">
        <v>15</v>
      </c>
      <c r="F575" s="54" t="str">
        <f t="shared" si="21"/>
        <v>5°</v>
      </c>
      <c r="G575" s="51"/>
    </row>
    <row r="576" spans="1:7" ht="11.45" customHeight="1" x14ac:dyDescent="0.2">
      <c r="A576" s="52">
        <v>4247</v>
      </c>
      <c r="B576" s="53" t="s">
        <v>605</v>
      </c>
      <c r="C576" s="52" t="s">
        <v>560</v>
      </c>
      <c r="E576" s="48">
        <v>42</v>
      </c>
      <c r="F576" s="54" t="str">
        <f t="shared" si="21"/>
        <v>exc</v>
      </c>
      <c r="G576" s="51"/>
    </row>
    <row r="577" spans="1:7" ht="11.45" customHeight="1" x14ac:dyDescent="0.2">
      <c r="A577" s="52">
        <v>2211</v>
      </c>
      <c r="B577" s="53" t="s">
        <v>606</v>
      </c>
      <c r="C577" s="52" t="s">
        <v>560</v>
      </c>
      <c r="E577" s="48">
        <v>34</v>
      </c>
      <c r="F577" s="54" t="str">
        <f t="shared" si="21"/>
        <v>1°</v>
      </c>
      <c r="G577" s="51"/>
    </row>
    <row r="578" spans="1:7" ht="11.45" customHeight="1" x14ac:dyDescent="0.2">
      <c r="A578" s="52">
        <v>1209</v>
      </c>
      <c r="B578" s="53" t="s">
        <v>607</v>
      </c>
      <c r="C578" s="52" t="s">
        <v>560</v>
      </c>
      <c r="E578" s="48">
        <v>22</v>
      </c>
      <c r="F578" s="54" t="str">
        <f t="shared" si="21"/>
        <v>3°</v>
      </c>
      <c r="G578" s="51"/>
    </row>
    <row r="579" spans="1:7" ht="11.45" customHeight="1" x14ac:dyDescent="0.2">
      <c r="A579" s="52">
        <v>4268</v>
      </c>
      <c r="B579" s="53" t="s">
        <v>608</v>
      </c>
      <c r="C579" s="52" t="s">
        <v>560</v>
      </c>
      <c r="E579" s="48">
        <v>22</v>
      </c>
      <c r="F579" s="54" t="str">
        <f t="shared" si="21"/>
        <v>3°</v>
      </c>
      <c r="G579" s="51"/>
    </row>
    <row r="580" spans="1:7" ht="11.45" customHeight="1" x14ac:dyDescent="0.2">
      <c r="A580" s="52" t="s">
        <v>609</v>
      </c>
      <c r="B580" s="53" t="s">
        <v>610</v>
      </c>
      <c r="C580" s="52" t="s">
        <v>560</v>
      </c>
      <c r="E580" s="48">
        <v>27</v>
      </c>
      <c r="F580" s="54" t="str">
        <f t="shared" si="21"/>
        <v>2°</v>
      </c>
      <c r="G580" s="51"/>
    </row>
    <row r="581" spans="1:7" ht="11.45" customHeight="1" x14ac:dyDescent="0.2">
      <c r="A581" s="52"/>
      <c r="B581" s="53"/>
      <c r="C581" s="52"/>
      <c r="E581" s="48"/>
      <c r="F581" s="54"/>
      <c r="G581" s="51"/>
    </row>
    <row r="582" spans="1:7" ht="11.45" customHeight="1" x14ac:dyDescent="0.2">
      <c r="A582" s="52">
        <v>4122</v>
      </c>
      <c r="B582" s="53" t="s">
        <v>611</v>
      </c>
      <c r="C582" s="52" t="s">
        <v>612</v>
      </c>
      <c r="E582" s="48">
        <v>27</v>
      </c>
      <c r="F582" s="54" t="str">
        <f t="shared" ref="F582:F591" si="22">IF(E582=15,"5°",IF(E582=18,"4°",IF(E582=22,"3°",IF(E582=27,"2°",IF(E582=34,"1°",IF(E582=42,"exc",IF(E582=50,"hfd",IF(E582=60,"ere"))))))))</f>
        <v>2°</v>
      </c>
      <c r="G582" s="51"/>
    </row>
    <row r="583" spans="1:7" ht="11.25" customHeight="1" x14ac:dyDescent="0.2">
      <c r="A583" s="52">
        <v>4133</v>
      </c>
      <c r="B583" s="53" t="s">
        <v>613</v>
      </c>
      <c r="C583" s="52" t="s">
        <v>612</v>
      </c>
      <c r="E583" s="48">
        <v>22</v>
      </c>
      <c r="F583" s="54" t="str">
        <f t="shared" si="22"/>
        <v>3°</v>
      </c>
      <c r="G583" s="51"/>
    </row>
    <row r="584" spans="1:7" ht="11.45" customHeight="1" x14ac:dyDescent="0.2">
      <c r="A584" s="52">
        <v>7010</v>
      </c>
      <c r="B584" s="53" t="s">
        <v>614</v>
      </c>
      <c r="C584" s="52" t="s">
        <v>612</v>
      </c>
      <c r="E584" s="48">
        <v>22</v>
      </c>
      <c r="F584" s="54" t="str">
        <f t="shared" si="22"/>
        <v>3°</v>
      </c>
    </row>
    <row r="585" spans="1:7" ht="11.45" customHeight="1" x14ac:dyDescent="0.2">
      <c r="A585" s="52">
        <v>7287</v>
      </c>
      <c r="B585" s="53" t="s">
        <v>615</v>
      </c>
      <c r="C585" s="52" t="s">
        <v>612</v>
      </c>
      <c r="E585" s="48">
        <v>18</v>
      </c>
      <c r="F585" s="54" t="str">
        <f t="shared" si="22"/>
        <v>4°</v>
      </c>
    </row>
    <row r="586" spans="1:7" ht="11.45" customHeight="1" x14ac:dyDescent="0.2">
      <c r="A586" s="52">
        <v>8046</v>
      </c>
      <c r="B586" s="53" t="s">
        <v>616</v>
      </c>
      <c r="C586" s="52" t="s">
        <v>612</v>
      </c>
      <c r="E586" s="48"/>
      <c r="F586" s="54" t="b">
        <f t="shared" si="22"/>
        <v>0</v>
      </c>
    </row>
    <row r="587" spans="1:7" ht="11.45" customHeight="1" x14ac:dyDescent="0.2">
      <c r="A587" s="52">
        <v>8668</v>
      </c>
      <c r="B587" s="53" t="s">
        <v>617</v>
      </c>
      <c r="C587" s="52" t="s">
        <v>612</v>
      </c>
      <c r="E587" s="48"/>
      <c r="F587" s="54" t="b">
        <f t="shared" si="22"/>
        <v>0</v>
      </c>
      <c r="G587" s="51"/>
    </row>
    <row r="588" spans="1:7" ht="14.25" customHeight="1" x14ac:dyDescent="0.2">
      <c r="A588" s="52">
        <v>8883</v>
      </c>
      <c r="B588" s="53" t="s">
        <v>618</v>
      </c>
      <c r="C588" s="52" t="s">
        <v>612</v>
      </c>
      <c r="E588" s="48">
        <v>27</v>
      </c>
      <c r="F588" s="54" t="str">
        <f t="shared" si="22"/>
        <v>2°</v>
      </c>
    </row>
    <row r="589" spans="1:7" ht="11.45" customHeight="1" x14ac:dyDescent="0.2">
      <c r="A589" s="52">
        <v>6074</v>
      </c>
      <c r="B589" s="53" t="s">
        <v>619</v>
      </c>
      <c r="C589" s="52" t="s">
        <v>612</v>
      </c>
      <c r="E589" s="48"/>
      <c r="F589" s="54" t="b">
        <f t="shared" si="22"/>
        <v>0</v>
      </c>
    </row>
    <row r="590" spans="1:7" ht="11.45" customHeight="1" x14ac:dyDescent="0.2">
      <c r="A590" s="52">
        <v>1102</v>
      </c>
      <c r="B590" s="53" t="s">
        <v>620</v>
      </c>
      <c r="C590" s="52" t="s">
        <v>612</v>
      </c>
      <c r="E590" s="48"/>
      <c r="F590" s="54" t="b">
        <f t="shared" si="22"/>
        <v>0</v>
      </c>
    </row>
    <row r="591" spans="1:7" ht="11.45" customHeight="1" x14ac:dyDescent="0.2">
      <c r="A591" s="63" t="s">
        <v>621</v>
      </c>
      <c r="B591" s="53" t="s">
        <v>92</v>
      </c>
      <c r="C591" s="52" t="s">
        <v>612</v>
      </c>
      <c r="E591" s="48">
        <v>22</v>
      </c>
      <c r="F591" s="54" t="str">
        <f t="shared" si="22"/>
        <v>3°</v>
      </c>
    </row>
    <row r="592" spans="1:7" ht="11.45" customHeight="1" x14ac:dyDescent="0.2">
      <c r="A592" s="52">
        <v>9768</v>
      </c>
      <c r="B592" s="53" t="s">
        <v>622</v>
      </c>
      <c r="C592" s="52" t="s">
        <v>612</v>
      </c>
      <c r="E592" s="48"/>
      <c r="F592" s="54"/>
    </row>
    <row r="593" spans="1:7" ht="11.45" customHeight="1" x14ac:dyDescent="0.2">
      <c r="A593" s="52">
        <v>9784</v>
      </c>
      <c r="B593" s="53" t="s">
        <v>623</v>
      </c>
      <c r="C593" s="52" t="s">
        <v>612</v>
      </c>
      <c r="D593" s="48" t="s">
        <v>19</v>
      </c>
      <c r="E593" s="48"/>
      <c r="F593" s="54"/>
    </row>
    <row r="594" spans="1:7" ht="11.45" customHeight="1" x14ac:dyDescent="0.2">
      <c r="A594" s="52"/>
      <c r="B594" s="53"/>
      <c r="C594" s="52"/>
      <c r="E594" s="48"/>
      <c r="F594" s="54"/>
    </row>
    <row r="595" spans="1:7" ht="11.45" customHeight="1" x14ac:dyDescent="0.2">
      <c r="A595" s="52">
        <v>9534</v>
      </c>
      <c r="B595" s="53" t="s">
        <v>624</v>
      </c>
      <c r="C595" s="52" t="s">
        <v>625</v>
      </c>
      <c r="E595" s="48"/>
      <c r="F595" s="54" t="b">
        <f>IF(E595=15,"5°",IF(E595=18,"4°",IF(E595=22,"3°",IF(E595=27,"2°",IF(E595=34,"1°",IF(E595=42,"exc",IF(E595=50,"hfd",IF(E595=60,"ere"))))))))</f>
        <v>0</v>
      </c>
      <c r="G595" s="55"/>
    </row>
    <row r="596" spans="1:7" ht="12" customHeight="1" x14ac:dyDescent="0.2">
      <c r="A596" s="52">
        <v>9953</v>
      </c>
      <c r="B596" s="57" t="s">
        <v>626</v>
      </c>
      <c r="C596" s="52" t="s">
        <v>625</v>
      </c>
      <c r="E596" s="48"/>
      <c r="F596" s="54" t="b">
        <f>IF(E596=15,"5°",IF(E596=18,"4°",IF(E596=22,"3°",IF(E596=27,"2°",IF(E596=34,"1°",IF(E596=42,"exc",IF(E596=50,"hfd",IF(E596=60,"ere"))))))))</f>
        <v>0</v>
      </c>
      <c r="G596" s="55"/>
    </row>
    <row r="597" spans="1:7" ht="12" customHeight="1" x14ac:dyDescent="0.2">
      <c r="A597" s="52">
        <v>9954</v>
      </c>
      <c r="B597" s="57" t="s">
        <v>627</v>
      </c>
      <c r="C597" s="52" t="s">
        <v>625</v>
      </c>
      <c r="E597" s="48"/>
      <c r="F597" s="54"/>
      <c r="G597" s="55"/>
    </row>
    <row r="598" spans="1:7" ht="12" customHeight="1" x14ac:dyDescent="0.2">
      <c r="A598" s="52">
        <v>1035</v>
      </c>
      <c r="B598" s="57" t="s">
        <v>628</v>
      </c>
      <c r="C598" s="52" t="s">
        <v>629</v>
      </c>
      <c r="E598" s="48">
        <v>42</v>
      </c>
      <c r="F598" s="54" t="s">
        <v>630</v>
      </c>
      <c r="G598" s="55"/>
    </row>
    <row r="599" spans="1:7" ht="12" customHeight="1" x14ac:dyDescent="0.2">
      <c r="A599" s="52"/>
      <c r="B599" s="57"/>
      <c r="C599" s="52"/>
      <c r="E599" s="48"/>
      <c r="F599" s="54"/>
      <c r="G599" s="55"/>
    </row>
    <row r="600" spans="1:7" ht="12" customHeight="1" x14ac:dyDescent="0.2">
      <c r="A600" s="52">
        <v>4945</v>
      </c>
      <c r="B600" s="53" t="s">
        <v>631</v>
      </c>
      <c r="C600" s="52" t="s">
        <v>365</v>
      </c>
      <c r="E600" s="48">
        <v>18</v>
      </c>
      <c r="F600" s="54" t="str">
        <f t="shared" ref="F600:F617" si="23">IF(E600=15,"5°",IF(E600=18,"4°",IF(E600=22,"3°",IF(E600=27,"2°",IF(E600=34,"1°",IF(E600=42,"exc",IF(E600=50,"hfd",IF(E600=60,"ere"))))))))</f>
        <v>4°</v>
      </c>
      <c r="G600" s="55"/>
    </row>
    <row r="601" spans="1:7" ht="12" customHeight="1" x14ac:dyDescent="0.2">
      <c r="A601" s="52">
        <v>4977</v>
      </c>
      <c r="B601" s="53" t="s">
        <v>632</v>
      </c>
      <c r="C601" s="52" t="s">
        <v>365</v>
      </c>
      <c r="E601" s="48">
        <v>42</v>
      </c>
      <c r="F601" s="54" t="str">
        <f t="shared" si="23"/>
        <v>exc</v>
      </c>
      <c r="G601" s="55"/>
    </row>
    <row r="602" spans="1:7" ht="12" customHeight="1" x14ac:dyDescent="0.2">
      <c r="A602" s="52">
        <v>6219</v>
      </c>
      <c r="B602" s="53" t="s">
        <v>633</v>
      </c>
      <c r="C602" s="52" t="s">
        <v>365</v>
      </c>
      <c r="E602" s="49">
        <v>50</v>
      </c>
      <c r="F602" s="54" t="str">
        <f t="shared" si="23"/>
        <v>hfd</v>
      </c>
      <c r="G602" s="55"/>
    </row>
    <row r="603" spans="1:7" ht="11.45" customHeight="1" x14ac:dyDescent="0.25">
      <c r="A603" s="52">
        <v>7530</v>
      </c>
      <c r="B603" s="58" t="s">
        <v>634</v>
      </c>
      <c r="C603" s="52" t="s">
        <v>365</v>
      </c>
      <c r="E603" s="49">
        <v>50</v>
      </c>
      <c r="F603" s="54" t="str">
        <f t="shared" si="23"/>
        <v>hfd</v>
      </c>
      <c r="G603" s="55"/>
    </row>
    <row r="604" spans="1:7" ht="11.45" customHeight="1" x14ac:dyDescent="0.2">
      <c r="A604" s="52">
        <v>8682</v>
      </c>
      <c r="B604" s="53" t="s">
        <v>635</v>
      </c>
      <c r="C604" s="52" t="s">
        <v>365</v>
      </c>
      <c r="E604" s="48">
        <v>22</v>
      </c>
      <c r="F604" s="54" t="str">
        <f t="shared" si="23"/>
        <v>3°</v>
      </c>
      <c r="G604" s="55"/>
    </row>
    <row r="605" spans="1:7" ht="12" customHeight="1" x14ac:dyDescent="0.2">
      <c r="A605" s="52">
        <v>9278</v>
      </c>
      <c r="B605" s="53" t="s">
        <v>636</v>
      </c>
      <c r="C605" s="52" t="s">
        <v>365</v>
      </c>
      <c r="E605" s="61">
        <v>22</v>
      </c>
      <c r="F605" s="61" t="str">
        <f t="shared" si="23"/>
        <v>3°</v>
      </c>
      <c r="G605" s="55"/>
    </row>
    <row r="606" spans="1:7" ht="12" customHeight="1" x14ac:dyDescent="0.2">
      <c r="A606" s="52">
        <v>4412</v>
      </c>
      <c r="B606" s="53" t="s">
        <v>637</v>
      </c>
      <c r="C606" s="52" t="s">
        <v>365</v>
      </c>
      <c r="E606" s="48">
        <v>34</v>
      </c>
      <c r="F606" s="54" t="str">
        <f t="shared" si="23"/>
        <v>1°</v>
      </c>
      <c r="G606" s="72"/>
    </row>
    <row r="607" spans="1:7" ht="12" customHeight="1" x14ac:dyDescent="0.2">
      <c r="A607" s="52">
        <v>9147</v>
      </c>
      <c r="B607" s="53" t="s">
        <v>638</v>
      </c>
      <c r="C607" s="52" t="s">
        <v>365</v>
      </c>
      <c r="E607" s="48">
        <v>22</v>
      </c>
      <c r="F607" s="54" t="str">
        <f t="shared" si="23"/>
        <v>3°</v>
      </c>
      <c r="G607" s="72"/>
    </row>
    <row r="608" spans="1:7" ht="12" customHeight="1" x14ac:dyDescent="0.2">
      <c r="A608" s="52">
        <v>1329</v>
      </c>
      <c r="B608" s="53" t="s">
        <v>639</v>
      </c>
      <c r="C608" s="52" t="s">
        <v>114</v>
      </c>
      <c r="E608" s="48">
        <v>42</v>
      </c>
      <c r="F608" s="54" t="str">
        <f t="shared" si="23"/>
        <v>exc</v>
      </c>
      <c r="G608" s="55"/>
    </row>
    <row r="609" spans="1:7" ht="12" customHeight="1" x14ac:dyDescent="0.2">
      <c r="A609" s="52">
        <v>4284</v>
      </c>
      <c r="B609" s="53" t="s">
        <v>640</v>
      </c>
      <c r="C609" s="52" t="s">
        <v>365</v>
      </c>
      <c r="E609" s="48">
        <v>60</v>
      </c>
      <c r="F609" s="54" t="str">
        <f t="shared" si="23"/>
        <v>ere</v>
      </c>
      <c r="G609" s="55"/>
    </row>
    <row r="610" spans="1:7" ht="12" customHeight="1" x14ac:dyDescent="0.2">
      <c r="A610" s="52">
        <v>9445</v>
      </c>
      <c r="B610" s="53" t="s">
        <v>641</v>
      </c>
      <c r="C610" s="52" t="s">
        <v>365</v>
      </c>
      <c r="E610" s="48">
        <v>18</v>
      </c>
      <c r="F610" s="54" t="str">
        <f t="shared" si="23"/>
        <v>4°</v>
      </c>
      <c r="G610" s="72"/>
    </row>
    <row r="611" spans="1:7" ht="12" customHeight="1" x14ac:dyDescent="0.2">
      <c r="A611" s="52">
        <v>9508</v>
      </c>
      <c r="B611" s="53" t="s">
        <v>642</v>
      </c>
      <c r="C611" s="52" t="s">
        <v>365</v>
      </c>
      <c r="E611" s="68">
        <v>42</v>
      </c>
      <c r="F611" s="68" t="str">
        <f t="shared" si="23"/>
        <v>exc</v>
      </c>
      <c r="G611" s="55"/>
    </row>
    <row r="612" spans="1:7" ht="11.45" customHeight="1" x14ac:dyDescent="0.2">
      <c r="A612" s="52">
        <v>9536</v>
      </c>
      <c r="B612" s="53" t="s">
        <v>643</v>
      </c>
      <c r="C612" s="52" t="s">
        <v>365</v>
      </c>
      <c r="E612" s="48">
        <v>22</v>
      </c>
      <c r="F612" s="54" t="str">
        <f t="shared" si="23"/>
        <v>3°</v>
      </c>
      <c r="G612" s="55"/>
    </row>
    <row r="613" spans="1:7" ht="12" customHeight="1" x14ac:dyDescent="0.2">
      <c r="A613" s="52">
        <v>4948</v>
      </c>
      <c r="B613" s="53" t="s">
        <v>644</v>
      </c>
      <c r="C613" s="52" t="s">
        <v>365</v>
      </c>
      <c r="E613" s="48">
        <v>18</v>
      </c>
      <c r="F613" s="54" t="str">
        <f t="shared" si="23"/>
        <v>4°</v>
      </c>
      <c r="G613" s="55"/>
    </row>
    <row r="614" spans="1:7" ht="12" customHeight="1" x14ac:dyDescent="0.2">
      <c r="A614" s="52">
        <v>3439</v>
      </c>
      <c r="B614" s="57" t="s">
        <v>645</v>
      </c>
      <c r="C614" s="52" t="s">
        <v>365</v>
      </c>
      <c r="E614" s="48">
        <v>60</v>
      </c>
      <c r="F614" s="54" t="str">
        <f t="shared" si="23"/>
        <v>ere</v>
      </c>
      <c r="G614" s="55"/>
    </row>
    <row r="615" spans="1:7" ht="12" customHeight="1" x14ac:dyDescent="0.2">
      <c r="A615" s="52">
        <v>4334</v>
      </c>
      <c r="B615" s="57" t="s">
        <v>646</v>
      </c>
      <c r="C615" s="52" t="s">
        <v>365</v>
      </c>
      <c r="E615" s="48">
        <v>22</v>
      </c>
      <c r="F615" s="54" t="str">
        <f t="shared" si="23"/>
        <v>3°</v>
      </c>
      <c r="G615" s="55"/>
    </row>
    <row r="616" spans="1:7" ht="12" customHeight="1" x14ac:dyDescent="0.2">
      <c r="A616" s="52">
        <v>9970</v>
      </c>
      <c r="B616" s="57" t="s">
        <v>647</v>
      </c>
      <c r="C616" s="52" t="s">
        <v>365</v>
      </c>
      <c r="E616" s="70">
        <v>18</v>
      </c>
      <c r="F616" s="70" t="str">
        <f t="shared" si="23"/>
        <v>4°</v>
      </c>
      <c r="G616" s="55"/>
    </row>
    <row r="617" spans="1:7" ht="12" customHeight="1" x14ac:dyDescent="0.2">
      <c r="A617" s="52">
        <v>1204</v>
      </c>
      <c r="B617" s="57" t="s">
        <v>648</v>
      </c>
      <c r="C617" s="52" t="s">
        <v>365</v>
      </c>
      <c r="E617" s="48">
        <v>60</v>
      </c>
      <c r="F617" s="54" t="str">
        <f t="shared" si="23"/>
        <v>ere</v>
      </c>
      <c r="G617" s="55"/>
    </row>
    <row r="618" spans="1:7" ht="12" customHeight="1" x14ac:dyDescent="0.2">
      <c r="A618" s="52">
        <v>4910</v>
      </c>
      <c r="B618" s="57" t="s">
        <v>649</v>
      </c>
      <c r="C618" s="52" t="s">
        <v>365</v>
      </c>
      <c r="E618" s="48">
        <v>22</v>
      </c>
      <c r="F618" s="54" t="s">
        <v>14</v>
      </c>
      <c r="G618" s="55"/>
    </row>
    <row r="619" spans="1:7" ht="12" customHeight="1" x14ac:dyDescent="0.2">
      <c r="A619" s="52">
        <v>4932</v>
      </c>
      <c r="B619" s="57" t="s">
        <v>650</v>
      </c>
      <c r="C619" s="52" t="s">
        <v>365</v>
      </c>
      <c r="E619" s="48">
        <v>18</v>
      </c>
      <c r="F619" s="54" t="s">
        <v>14</v>
      </c>
      <c r="G619" s="55"/>
    </row>
    <row r="620" spans="1:7" ht="11.45" customHeight="1" x14ac:dyDescent="0.2">
      <c r="A620" s="52">
        <v>4942</v>
      </c>
      <c r="B620" s="57" t="s">
        <v>651</v>
      </c>
      <c r="C620" s="52" t="s">
        <v>365</v>
      </c>
      <c r="E620" s="48">
        <v>34</v>
      </c>
      <c r="F620" s="54" t="s">
        <v>520</v>
      </c>
      <c r="G620" s="55"/>
    </row>
    <row r="621" spans="1:7" ht="11.25" customHeight="1" x14ac:dyDescent="0.2">
      <c r="A621" s="52">
        <v>9427</v>
      </c>
      <c r="B621" s="53" t="s">
        <v>652</v>
      </c>
      <c r="C621" s="52" t="s">
        <v>365</v>
      </c>
      <c r="E621" s="48">
        <v>15</v>
      </c>
      <c r="F621" s="54" t="s">
        <v>320</v>
      </c>
      <c r="G621" s="69"/>
    </row>
    <row r="622" spans="1:7" ht="11.45" customHeight="1" x14ac:dyDescent="0.2">
      <c r="A622" s="52">
        <v>5747</v>
      </c>
      <c r="B622" s="53" t="s">
        <v>653</v>
      </c>
      <c r="C622" s="52" t="s">
        <v>365</v>
      </c>
      <c r="E622" s="48">
        <v>27</v>
      </c>
      <c r="F622" s="54" t="s">
        <v>12</v>
      </c>
      <c r="G622" s="55"/>
    </row>
    <row r="623" spans="1:7" ht="11.45" customHeight="1" x14ac:dyDescent="0.2">
      <c r="A623" s="52">
        <v>4931</v>
      </c>
      <c r="B623" s="53" t="s">
        <v>654</v>
      </c>
      <c r="C623" s="52" t="s">
        <v>365</v>
      </c>
      <c r="E623" s="61">
        <v>42</v>
      </c>
      <c r="F623" s="61" t="s">
        <v>630</v>
      </c>
      <c r="G623" s="55"/>
    </row>
    <row r="624" spans="1:7" ht="11.45" customHeight="1" x14ac:dyDescent="0.2">
      <c r="A624" s="52">
        <v>5733</v>
      </c>
      <c r="B624" s="53" t="s">
        <v>655</v>
      </c>
      <c r="C624" s="52" t="s">
        <v>365</v>
      </c>
      <c r="E624" s="48">
        <v>15</v>
      </c>
      <c r="F624" s="54" t="s">
        <v>320</v>
      </c>
      <c r="G624" s="55"/>
    </row>
    <row r="625" spans="1:7" ht="11.45" customHeight="1" x14ac:dyDescent="0.2">
      <c r="A625" s="52">
        <v>9956</v>
      </c>
      <c r="B625" s="53" t="s">
        <v>656</v>
      </c>
      <c r="C625" s="52" t="s">
        <v>365</v>
      </c>
      <c r="E625" s="48">
        <v>15</v>
      </c>
      <c r="F625" s="54" t="str">
        <f>IF(E625=15,"5°",IF(E625=18,"4°",IF(E625=22,"3°",IF(E625=27,"2°",IF(E625=34,"1°",IF(E625=42,"exc",IF(E625=50,"hfd",IF(E625=60,"ere"))))))))</f>
        <v>5°</v>
      </c>
      <c r="G625" s="55"/>
    </row>
    <row r="626" spans="1:7" ht="11.45" customHeight="1" x14ac:dyDescent="0.2">
      <c r="A626" s="52">
        <v>7318</v>
      </c>
      <c r="B626" s="53" t="s">
        <v>657</v>
      </c>
      <c r="C626" s="52" t="s">
        <v>365</v>
      </c>
      <c r="E626" s="48">
        <v>15</v>
      </c>
      <c r="F626" s="54" t="str">
        <f>IF(E626=15,"5°",IF(E626=18,"4°",IF(E626=22,"3°",IF(E626=27,"2°",IF(E626=34,"1°",IF(E626=42,"exc",IF(E626=50,"hfd",IF(E626=60,"ere"))))))))</f>
        <v>5°</v>
      </c>
      <c r="G626" s="55"/>
    </row>
    <row r="627" spans="1:7" ht="11.45" customHeight="1" x14ac:dyDescent="0.2">
      <c r="A627" s="52">
        <v>4908</v>
      </c>
      <c r="B627" s="53" t="s">
        <v>658</v>
      </c>
      <c r="C627" s="52" t="s">
        <v>365</v>
      </c>
      <c r="E627" s="48"/>
      <c r="F627" s="54"/>
      <c r="G627" s="55"/>
    </row>
    <row r="628" spans="1:7" ht="11.45" customHeight="1" x14ac:dyDescent="0.2">
      <c r="A628" s="52">
        <v>4639</v>
      </c>
      <c r="B628" s="53" t="s">
        <v>659</v>
      </c>
      <c r="C628" s="52" t="s">
        <v>365</v>
      </c>
      <c r="E628" s="48">
        <v>34</v>
      </c>
      <c r="F628" s="54" t="str">
        <f>IF(E628=15,"5°",IF(E628=18,"4°",IF(E628=22,"3°",IF(E628=27,"2°",IF(E628=34,"1°",IF(E628=42,"exc",IF(E628=50,"hfd",IF(E628=60,"ere"))))))))</f>
        <v>1°</v>
      </c>
      <c r="G628" s="55"/>
    </row>
    <row r="629" spans="1:7" ht="11.25" customHeight="1" x14ac:dyDescent="0.2">
      <c r="A629" s="52">
        <v>1193</v>
      </c>
      <c r="B629" s="53" t="s">
        <v>660</v>
      </c>
      <c r="C629" s="52" t="s">
        <v>365</v>
      </c>
      <c r="E629" s="61">
        <v>27</v>
      </c>
      <c r="F629" s="61" t="str">
        <f>IF(E629=15,"5°",IF(E629=18,"4°",IF(E629=22,"3°",IF(E629=27,"2°",IF(E629=34,"1°",IF(E629=42,"exc",IF(E629=50,"hfd",IF(E629=60,"ere"))))))))</f>
        <v>2°</v>
      </c>
      <c r="G629" s="55"/>
    </row>
    <row r="630" spans="1:7" ht="11.25" customHeight="1" x14ac:dyDescent="0.2">
      <c r="A630" s="52">
        <v>9587</v>
      </c>
      <c r="B630" s="53" t="s">
        <v>661</v>
      </c>
      <c r="C630" s="52" t="s">
        <v>365</v>
      </c>
      <c r="E630" s="70">
        <v>22</v>
      </c>
      <c r="F630" s="70" t="str">
        <f>IF(E630=15,"5°",IF(E630=18,"4°",IF(E630=22,"3°",IF(E630=27,"2°",IF(E630=34,"1°",IF(E630=42,"exc",IF(E630=50,"hfd",IF(E630=60,"ere"))))))))</f>
        <v>3°</v>
      </c>
      <c r="G630" s="55"/>
    </row>
    <row r="631" spans="1:7" ht="11.25" customHeight="1" x14ac:dyDescent="0.2">
      <c r="A631" s="52">
        <v>8639</v>
      </c>
      <c r="B631" s="53" t="s">
        <v>662</v>
      </c>
      <c r="C631" s="52" t="s">
        <v>365</v>
      </c>
      <c r="E631" s="48">
        <v>42</v>
      </c>
      <c r="F631" s="48" t="str">
        <f>IF(E631=15,"5°",IF(E631=18,"4°",IF(E631=22,"3°",IF(E631=27,"2°",IF(E631=34,"1°",IF(E631=42,"exc",IF(E631=50,"hfd",IF(E631=60,"ere"))))))))</f>
        <v>exc</v>
      </c>
      <c r="G631" s="55"/>
    </row>
    <row r="632" spans="1:7" ht="11.25" customHeight="1" x14ac:dyDescent="0.2">
      <c r="A632" s="52">
        <v>8590</v>
      </c>
      <c r="B632" s="53" t="s">
        <v>663</v>
      </c>
      <c r="C632" s="52" t="s">
        <v>365</v>
      </c>
      <c r="E632" s="70"/>
      <c r="F632" s="70"/>
      <c r="G632" s="55"/>
    </row>
    <row r="633" spans="1:7" ht="11.25" customHeight="1" x14ac:dyDescent="0.2">
      <c r="A633" s="52">
        <v>8582</v>
      </c>
      <c r="B633" s="53" t="s">
        <v>664</v>
      </c>
      <c r="C633" s="52" t="s">
        <v>365</v>
      </c>
      <c r="E633" s="61"/>
      <c r="F633" s="61"/>
      <c r="G633" s="55"/>
    </row>
    <row r="634" spans="1:7" ht="11.25" customHeight="1" x14ac:dyDescent="0.2">
      <c r="A634" s="52" t="s">
        <v>665</v>
      </c>
      <c r="B634" s="53" t="s">
        <v>666</v>
      </c>
      <c r="C634" s="52" t="s">
        <v>365</v>
      </c>
      <c r="E634" s="61">
        <v>27</v>
      </c>
      <c r="F634" s="61"/>
      <c r="G634" s="55"/>
    </row>
    <row r="635" spans="1:7" ht="11.25" customHeight="1" x14ac:dyDescent="0.2">
      <c r="A635" s="52"/>
      <c r="B635" s="53"/>
      <c r="C635" s="52"/>
      <c r="E635" s="61"/>
      <c r="F635" s="61"/>
      <c r="G635" s="55"/>
    </row>
    <row r="636" spans="1:7" ht="11.25" customHeight="1" x14ac:dyDescent="0.2">
      <c r="A636" s="52"/>
      <c r="B636" s="53"/>
      <c r="C636" s="52"/>
      <c r="E636" s="61"/>
      <c r="F636" s="61"/>
      <c r="G636" s="55"/>
    </row>
    <row r="637" spans="1:7" ht="11.45" customHeight="1" x14ac:dyDescent="0.2">
      <c r="A637" s="52"/>
      <c r="B637" s="53"/>
      <c r="C637" s="52"/>
      <c r="E637" s="48"/>
      <c r="F637" s="54"/>
      <c r="G637" s="55"/>
    </row>
    <row r="638" spans="1:7" ht="11.45" customHeight="1" x14ac:dyDescent="0.2">
      <c r="A638" s="52">
        <v>4702</v>
      </c>
      <c r="B638" s="53" t="s">
        <v>667</v>
      </c>
      <c r="C638" s="52" t="s">
        <v>668</v>
      </c>
      <c r="E638" s="61">
        <v>22</v>
      </c>
      <c r="F638" s="61" t="str">
        <f t="shared" ref="F638:F653" si="24">IF(E638=15,"5°",IF(E638=18,"4°",IF(E638=22,"3°",IF(E638=27,"2°",IF(E638=34,"1°",IF(E638=42,"exc",IF(E638=50,"hfd",IF(E638=60,"ere"))))))))</f>
        <v>3°</v>
      </c>
      <c r="G638" s="55"/>
    </row>
    <row r="639" spans="1:7" ht="11.45" customHeight="1" x14ac:dyDescent="0.2">
      <c r="A639" s="52">
        <v>4709</v>
      </c>
      <c r="B639" s="53" t="s">
        <v>669</v>
      </c>
      <c r="C639" s="52" t="s">
        <v>668</v>
      </c>
      <c r="E639" s="48">
        <v>18</v>
      </c>
      <c r="F639" s="54" t="str">
        <f t="shared" si="24"/>
        <v>4°</v>
      </c>
      <c r="G639" s="55"/>
    </row>
    <row r="640" spans="1:7" ht="11.45" customHeight="1" x14ac:dyDescent="0.2">
      <c r="A640" s="52">
        <v>4710</v>
      </c>
      <c r="B640" s="53" t="s">
        <v>670</v>
      </c>
      <c r="C640" s="52" t="s">
        <v>668</v>
      </c>
      <c r="E640" s="48">
        <v>27</v>
      </c>
      <c r="F640" s="54" t="str">
        <f t="shared" si="24"/>
        <v>2°</v>
      </c>
      <c r="G640" s="55"/>
    </row>
    <row r="641" spans="1:7" ht="11.45" customHeight="1" x14ac:dyDescent="0.2">
      <c r="A641" s="52">
        <v>4715</v>
      </c>
      <c r="B641" s="53" t="s">
        <v>671</v>
      </c>
      <c r="C641" s="52" t="s">
        <v>668</v>
      </c>
      <c r="E641" s="48"/>
      <c r="F641" s="54" t="b">
        <f t="shared" si="24"/>
        <v>0</v>
      </c>
      <c r="G641" s="55"/>
    </row>
    <row r="642" spans="1:7" ht="11.45" customHeight="1" x14ac:dyDescent="0.2">
      <c r="A642" s="52">
        <v>4740</v>
      </c>
      <c r="B642" s="53" t="s">
        <v>672</v>
      </c>
      <c r="C642" s="52" t="s">
        <v>668</v>
      </c>
      <c r="E642" s="48">
        <v>42</v>
      </c>
      <c r="F642" s="54" t="str">
        <f t="shared" si="24"/>
        <v>exc</v>
      </c>
      <c r="G642" s="55"/>
    </row>
    <row r="643" spans="1:7" ht="11.45" customHeight="1" x14ac:dyDescent="0.2">
      <c r="A643" s="52">
        <v>6441</v>
      </c>
      <c r="B643" s="53" t="s">
        <v>673</v>
      </c>
      <c r="C643" s="52" t="s">
        <v>668</v>
      </c>
      <c r="E643" s="48">
        <v>27</v>
      </c>
      <c r="F643" s="54" t="str">
        <f t="shared" si="24"/>
        <v>2°</v>
      </c>
      <c r="G643" s="55"/>
    </row>
    <row r="644" spans="1:7" ht="11.45" customHeight="1" x14ac:dyDescent="0.2">
      <c r="A644" s="52">
        <v>9075</v>
      </c>
      <c r="B644" s="53" t="s">
        <v>674</v>
      </c>
      <c r="C644" s="52" t="s">
        <v>668</v>
      </c>
      <c r="E644" s="48">
        <v>34</v>
      </c>
      <c r="F644" s="54" t="str">
        <f t="shared" si="24"/>
        <v>1°</v>
      </c>
      <c r="G644" s="55"/>
    </row>
    <row r="645" spans="1:7" ht="11.45" customHeight="1" x14ac:dyDescent="0.2">
      <c r="A645" s="52">
        <v>9076</v>
      </c>
      <c r="B645" s="53" t="s">
        <v>675</v>
      </c>
      <c r="C645" s="52" t="s">
        <v>668</v>
      </c>
      <c r="E645" s="48">
        <v>27</v>
      </c>
      <c r="F645" s="54" t="str">
        <f t="shared" si="24"/>
        <v>2°</v>
      </c>
      <c r="G645" s="55"/>
    </row>
    <row r="646" spans="1:7" ht="11.45" customHeight="1" x14ac:dyDescent="0.2">
      <c r="A646" s="52">
        <v>9272</v>
      </c>
      <c r="B646" s="53" t="s">
        <v>676</v>
      </c>
      <c r="C646" s="52" t="s">
        <v>668</v>
      </c>
      <c r="E646" s="48">
        <v>34</v>
      </c>
      <c r="F646" s="54" t="str">
        <f t="shared" si="24"/>
        <v>1°</v>
      </c>
      <c r="G646" s="55"/>
    </row>
    <row r="647" spans="1:7" ht="11.45" customHeight="1" x14ac:dyDescent="0.2">
      <c r="A647" s="52">
        <v>9435</v>
      </c>
      <c r="B647" s="53" t="s">
        <v>677</v>
      </c>
      <c r="C647" s="52" t="s">
        <v>668</v>
      </c>
      <c r="E647" s="48"/>
      <c r="F647" s="54" t="b">
        <f t="shared" si="24"/>
        <v>0</v>
      </c>
      <c r="G647" s="55"/>
    </row>
    <row r="648" spans="1:7" ht="11.45" customHeight="1" x14ac:dyDescent="0.2">
      <c r="A648" s="52">
        <v>8694</v>
      </c>
      <c r="B648" s="53" t="s">
        <v>678</v>
      </c>
      <c r="C648" s="52" t="s">
        <v>668</v>
      </c>
      <c r="E648" s="48">
        <v>34</v>
      </c>
      <c r="F648" s="54" t="str">
        <f t="shared" si="24"/>
        <v>1°</v>
      </c>
      <c r="G648" s="55"/>
    </row>
    <row r="649" spans="1:7" ht="11.45" customHeight="1" x14ac:dyDescent="0.2">
      <c r="A649" s="52">
        <v>7693</v>
      </c>
      <c r="B649" s="53" t="s">
        <v>679</v>
      </c>
      <c r="C649" s="52" t="s">
        <v>668</v>
      </c>
      <c r="E649" s="48"/>
      <c r="F649" s="54" t="b">
        <f t="shared" si="24"/>
        <v>0</v>
      </c>
      <c r="G649" s="55"/>
    </row>
    <row r="650" spans="1:7" ht="12" customHeight="1" x14ac:dyDescent="0.25">
      <c r="A650" s="52">
        <v>9528</v>
      </c>
      <c r="B650" s="58" t="s">
        <v>680</v>
      </c>
      <c r="C650" s="52" t="s">
        <v>668</v>
      </c>
      <c r="E650" s="49">
        <v>22</v>
      </c>
      <c r="F650" s="54" t="str">
        <f t="shared" si="24"/>
        <v>3°</v>
      </c>
      <c r="G650" s="55"/>
    </row>
    <row r="651" spans="1:7" ht="12" customHeight="1" x14ac:dyDescent="0.2">
      <c r="A651" s="52">
        <v>4714</v>
      </c>
      <c r="B651" s="53" t="s">
        <v>681</v>
      </c>
      <c r="C651" s="52" t="s">
        <v>668</v>
      </c>
      <c r="E651" s="49">
        <v>18</v>
      </c>
      <c r="F651" s="54" t="str">
        <f t="shared" si="24"/>
        <v>4°</v>
      </c>
      <c r="G651" s="55"/>
    </row>
    <row r="652" spans="1:7" ht="12" customHeight="1" x14ac:dyDescent="0.2">
      <c r="A652" s="52">
        <v>9077</v>
      </c>
      <c r="B652" s="53" t="s">
        <v>682</v>
      </c>
      <c r="C652" s="52" t="s">
        <v>668</v>
      </c>
      <c r="E652" s="48">
        <v>22</v>
      </c>
      <c r="F652" s="54" t="str">
        <f t="shared" si="24"/>
        <v>3°</v>
      </c>
      <c r="G652" s="55"/>
    </row>
    <row r="653" spans="1:7" ht="12" customHeight="1" x14ac:dyDescent="0.2">
      <c r="A653" s="52">
        <v>7542</v>
      </c>
      <c r="B653" s="53" t="s">
        <v>683</v>
      </c>
      <c r="C653" s="52" t="s">
        <v>668</v>
      </c>
      <c r="E653" s="48">
        <v>22</v>
      </c>
      <c r="F653" s="54" t="str">
        <f t="shared" si="24"/>
        <v>3°</v>
      </c>
      <c r="G653" s="55"/>
    </row>
    <row r="654" spans="1:7" ht="12" customHeight="1" x14ac:dyDescent="0.2">
      <c r="A654" s="52">
        <v>9971</v>
      </c>
      <c r="B654" s="53" t="s">
        <v>684</v>
      </c>
      <c r="C654" s="52" t="s">
        <v>668</v>
      </c>
      <c r="E654" s="48"/>
      <c r="F654" s="54"/>
      <c r="G654" s="55"/>
    </row>
    <row r="655" spans="1:7" ht="12" customHeight="1" x14ac:dyDescent="0.2">
      <c r="A655" s="52"/>
      <c r="B655" s="53"/>
      <c r="C655" s="52"/>
      <c r="E655" s="48"/>
      <c r="F655" s="54"/>
      <c r="G655" s="55"/>
    </row>
    <row r="656" spans="1:7" ht="12" customHeight="1" x14ac:dyDescent="0.2">
      <c r="A656" s="52">
        <v>4294</v>
      </c>
      <c r="B656" s="57" t="s">
        <v>685</v>
      </c>
      <c r="C656" s="52" t="s">
        <v>686</v>
      </c>
      <c r="E656" s="48">
        <v>22</v>
      </c>
      <c r="F656" s="54" t="str">
        <f t="shared" ref="F656:F665" si="25">IF(E656=15,"5°",IF(E656=18,"4°",IF(E656=22,"3°",IF(E656=27,"2°",IF(E656=34,"1°",IF(E656=42,"exc",IF(E656=50,"hfd",IF(E656=60,"ere"))))))))</f>
        <v>3°</v>
      </c>
      <c r="G656" s="55"/>
    </row>
    <row r="657" spans="1:7" ht="12" customHeight="1" x14ac:dyDescent="0.2">
      <c r="A657" s="52">
        <v>4301</v>
      </c>
      <c r="B657" s="57" t="s">
        <v>610</v>
      </c>
      <c r="C657" s="52" t="s">
        <v>686</v>
      </c>
      <c r="E657" s="48">
        <v>27</v>
      </c>
      <c r="F657" s="54" t="str">
        <f t="shared" si="25"/>
        <v>2°</v>
      </c>
      <c r="G657" s="55"/>
    </row>
    <row r="658" spans="1:7" ht="12" customHeight="1" x14ac:dyDescent="0.2">
      <c r="A658" s="52">
        <v>7048</v>
      </c>
      <c r="B658" s="57" t="s">
        <v>687</v>
      </c>
      <c r="C658" s="52" t="s">
        <v>686</v>
      </c>
      <c r="E658" s="70">
        <v>18</v>
      </c>
      <c r="F658" s="70" t="str">
        <f t="shared" si="25"/>
        <v>4°</v>
      </c>
      <c r="G658" s="55"/>
    </row>
    <row r="659" spans="1:7" ht="12" customHeight="1" x14ac:dyDescent="0.2">
      <c r="A659" s="52">
        <v>4297</v>
      </c>
      <c r="B659" s="53" t="s">
        <v>688</v>
      </c>
      <c r="C659" s="52" t="s">
        <v>686</v>
      </c>
      <c r="E659" s="48">
        <v>22</v>
      </c>
      <c r="F659" s="54" t="str">
        <f t="shared" si="25"/>
        <v>3°</v>
      </c>
      <c r="G659" s="55"/>
    </row>
    <row r="660" spans="1:7" ht="12" customHeight="1" x14ac:dyDescent="0.2">
      <c r="A660" s="52">
        <v>9416</v>
      </c>
      <c r="B660" s="53" t="s">
        <v>689</v>
      </c>
      <c r="C660" s="52" t="s">
        <v>686</v>
      </c>
      <c r="E660" s="48"/>
      <c r="F660" s="54" t="b">
        <f t="shared" si="25"/>
        <v>0</v>
      </c>
      <c r="G660" s="55"/>
    </row>
    <row r="661" spans="1:7" ht="12" customHeight="1" x14ac:dyDescent="0.2">
      <c r="A661" s="52">
        <v>9415</v>
      </c>
      <c r="B661" s="53" t="s">
        <v>690</v>
      </c>
      <c r="C661" s="52" t="s">
        <v>686</v>
      </c>
      <c r="E661" s="48"/>
      <c r="F661" s="54" t="b">
        <f t="shared" si="25"/>
        <v>0</v>
      </c>
      <c r="G661" s="55"/>
    </row>
    <row r="662" spans="1:7" ht="12" customHeight="1" x14ac:dyDescent="0.2">
      <c r="A662" s="52">
        <v>9417</v>
      </c>
      <c r="B662" s="53" t="s">
        <v>205</v>
      </c>
      <c r="C662" s="52" t="s">
        <v>686</v>
      </c>
      <c r="E662" s="68">
        <v>18</v>
      </c>
      <c r="F662" s="68" t="str">
        <f t="shared" si="25"/>
        <v>4°</v>
      </c>
      <c r="G662" s="72"/>
    </row>
    <row r="663" spans="1:7" ht="12" customHeight="1" x14ac:dyDescent="0.2">
      <c r="A663" s="52">
        <v>6694</v>
      </c>
      <c r="B663" s="53" t="s">
        <v>691</v>
      </c>
      <c r="C663" s="52" t="s">
        <v>686</v>
      </c>
      <c r="E663" s="48"/>
      <c r="F663" s="54" t="b">
        <f t="shared" si="25"/>
        <v>0</v>
      </c>
      <c r="G663" s="55"/>
    </row>
    <row r="664" spans="1:7" ht="12" customHeight="1" x14ac:dyDescent="0.2">
      <c r="A664" s="52">
        <v>1170</v>
      </c>
      <c r="B664" s="53" t="s">
        <v>692</v>
      </c>
      <c r="C664" s="52" t="s">
        <v>686</v>
      </c>
      <c r="E664" s="48">
        <v>22</v>
      </c>
      <c r="F664" s="54" t="str">
        <f t="shared" si="25"/>
        <v>3°</v>
      </c>
      <c r="G664" s="55"/>
    </row>
    <row r="665" spans="1:7" ht="12" customHeight="1" x14ac:dyDescent="0.2">
      <c r="A665" s="52">
        <v>4974</v>
      </c>
      <c r="B665" s="53" t="s">
        <v>693</v>
      </c>
      <c r="C665" s="52" t="s">
        <v>686</v>
      </c>
      <c r="E665" s="49">
        <v>22</v>
      </c>
      <c r="F665" s="54" t="str">
        <f t="shared" si="25"/>
        <v>3°</v>
      </c>
      <c r="G665" s="55"/>
    </row>
    <row r="666" spans="1:7" ht="12" customHeight="1" x14ac:dyDescent="0.2">
      <c r="A666" s="52">
        <v>9972</v>
      </c>
      <c r="B666" s="53" t="s">
        <v>694</v>
      </c>
      <c r="C666" s="52" t="s">
        <v>686</v>
      </c>
      <c r="F666" s="54"/>
      <c r="G666" s="55"/>
    </row>
    <row r="667" spans="1:7" ht="12" customHeight="1" x14ac:dyDescent="0.2">
      <c r="A667" s="52">
        <v>4374</v>
      </c>
      <c r="B667" s="53" t="s">
        <v>695</v>
      </c>
      <c r="C667" s="52" t="s">
        <v>686</v>
      </c>
      <c r="F667" s="54"/>
      <c r="G667" s="55"/>
    </row>
    <row r="668" spans="1:7" ht="12" customHeight="1" x14ac:dyDescent="0.2">
      <c r="A668" s="52">
        <v>1190</v>
      </c>
      <c r="B668" s="53" t="s">
        <v>696</v>
      </c>
      <c r="C668" s="52" t="s">
        <v>686</v>
      </c>
      <c r="F668" s="54"/>
      <c r="G668" s="55"/>
    </row>
    <row r="669" spans="1:7" ht="12" customHeight="1" x14ac:dyDescent="0.2">
      <c r="A669" s="52">
        <v>9808</v>
      </c>
      <c r="B669" s="53" t="s">
        <v>697</v>
      </c>
      <c r="C669" s="52" t="s">
        <v>686</v>
      </c>
      <c r="E669" s="49">
        <v>18</v>
      </c>
      <c r="F669" s="54" t="s">
        <v>16</v>
      </c>
      <c r="G669" s="55"/>
    </row>
    <row r="670" spans="1:7" ht="12" customHeight="1" x14ac:dyDescent="0.2">
      <c r="A670" s="52">
        <v>9776</v>
      </c>
      <c r="B670" s="53" t="s">
        <v>698</v>
      </c>
      <c r="C670" s="52" t="s">
        <v>686</v>
      </c>
      <c r="E670" s="49">
        <v>15</v>
      </c>
      <c r="F670" s="54" t="s">
        <v>16</v>
      </c>
      <c r="G670" s="55"/>
    </row>
    <row r="671" spans="1:7" ht="12" customHeight="1" x14ac:dyDescent="0.2">
      <c r="A671" s="52">
        <v>2338</v>
      </c>
      <c r="B671" s="57" t="s">
        <v>699</v>
      </c>
      <c r="C671" s="52" t="s">
        <v>686</v>
      </c>
      <c r="E671" s="48">
        <v>22</v>
      </c>
      <c r="F671" s="54" t="str">
        <f>IF(E671=15,"5°",IF(E671=18,"4°",IF(E671=22,"3°",IF(E671=27,"2°",IF(E671=34,"1°",IF(E671=42,"exc",IF(E671=50,"hfd",IF(E671=60,"ere"))))))))</f>
        <v>3°</v>
      </c>
      <c r="G671" s="55"/>
    </row>
    <row r="672" spans="1:7" ht="12" customHeight="1" x14ac:dyDescent="0.2">
      <c r="A672" s="52">
        <v>7297</v>
      </c>
      <c r="B672" s="53" t="s">
        <v>700</v>
      </c>
      <c r="C672" s="52" t="s">
        <v>686</v>
      </c>
      <c r="E672" s="48">
        <v>15</v>
      </c>
      <c r="F672" s="54" t="str">
        <f>IF(E672=15,"5°",IF(E672=18,"4°",IF(E672=22,"3°",IF(E672=27,"2°",IF(E672=34,"1°",IF(E672=42,"exc",IF(E672=50,"hfd",IF(E672=60,"ere"))))))))</f>
        <v>5°</v>
      </c>
      <c r="G672" s="55"/>
    </row>
    <row r="673" spans="1:7" ht="12" customHeight="1" x14ac:dyDescent="0.2">
      <c r="A673" s="52">
        <v>9776</v>
      </c>
      <c r="B673" s="57" t="s">
        <v>701</v>
      </c>
      <c r="C673" s="52" t="s">
        <v>686</v>
      </c>
      <c r="E673" s="48"/>
      <c r="F673" s="54" t="b">
        <f>IF(E673=15,"5°",IF(E673=18,"4°",IF(E673=22,"3°",IF(E673=27,"2°",IF(E673=34,"1°",IF(E673=42,"exc",IF(E673=50,"hfd",IF(E673=60,"ere"))))))))</f>
        <v>0</v>
      </c>
      <c r="G673" s="55"/>
    </row>
    <row r="674" spans="1:7" ht="12" customHeight="1" x14ac:dyDescent="0.2">
      <c r="A674" s="52">
        <v>8675</v>
      </c>
      <c r="B674" s="57" t="s">
        <v>702</v>
      </c>
      <c r="C674" s="52" t="s">
        <v>686</v>
      </c>
      <c r="D674" s="48" t="s">
        <v>19</v>
      </c>
      <c r="E674" s="48"/>
      <c r="F674" s="54"/>
      <c r="G674" s="55"/>
    </row>
    <row r="675" spans="1:7" ht="12" customHeight="1" x14ac:dyDescent="0.2">
      <c r="A675" s="52">
        <v>8673</v>
      </c>
      <c r="B675" s="57" t="s">
        <v>703</v>
      </c>
      <c r="C675" s="52" t="s">
        <v>686</v>
      </c>
      <c r="D675" s="48" t="s">
        <v>19</v>
      </c>
      <c r="E675" s="48"/>
      <c r="F675" s="54"/>
      <c r="G675" s="55"/>
    </row>
    <row r="676" spans="1:7" ht="12" customHeight="1" x14ac:dyDescent="0.2">
      <c r="A676" s="52"/>
      <c r="B676" s="57"/>
      <c r="C676" s="52"/>
      <c r="E676" s="48"/>
      <c r="F676" s="54"/>
      <c r="G676" s="55"/>
    </row>
    <row r="677" spans="1:7" ht="12" customHeight="1" x14ac:dyDescent="0.2">
      <c r="A677" s="52"/>
      <c r="B677" s="57"/>
      <c r="C677" s="52"/>
      <c r="E677" s="48"/>
      <c r="F677" s="54"/>
      <c r="G677" s="55"/>
    </row>
    <row r="678" spans="1:7" ht="12" customHeight="1" x14ac:dyDescent="0.2">
      <c r="A678" s="52">
        <v>4392</v>
      </c>
      <c r="B678" s="53" t="s">
        <v>704</v>
      </c>
      <c r="C678" s="52" t="s">
        <v>33</v>
      </c>
      <c r="E678" s="48">
        <v>27</v>
      </c>
      <c r="F678" s="54" t="str">
        <f t="shared" ref="F678:F711" si="26">IF(E678=15,"5°",IF(E678=18,"4°",IF(E678=22,"3°",IF(E678=27,"2°",IF(E678=34,"1°",IF(E678=42,"exc",IF(E678=50,"hfd",IF(E678=60,"ere"))))))))</f>
        <v>2°</v>
      </c>
      <c r="G678" s="55"/>
    </row>
    <row r="679" spans="1:7" ht="12" customHeight="1" x14ac:dyDescent="0.2">
      <c r="A679" s="52">
        <v>4399</v>
      </c>
      <c r="B679" s="53" t="s">
        <v>705</v>
      </c>
      <c r="C679" s="52" t="s">
        <v>33</v>
      </c>
      <c r="E679" s="48">
        <v>27</v>
      </c>
      <c r="F679" s="54" t="str">
        <f t="shared" si="26"/>
        <v>2°</v>
      </c>
      <c r="G679" s="55"/>
    </row>
    <row r="680" spans="1:7" ht="12" customHeight="1" x14ac:dyDescent="0.2">
      <c r="A680" s="52">
        <v>4400</v>
      </c>
      <c r="B680" s="53" t="s">
        <v>706</v>
      </c>
      <c r="C680" s="52" t="s">
        <v>33</v>
      </c>
      <c r="E680" s="48">
        <v>22</v>
      </c>
      <c r="F680" s="54" t="str">
        <f t="shared" si="26"/>
        <v>3°</v>
      </c>
      <c r="G680" s="55"/>
    </row>
    <row r="681" spans="1:7" ht="12" customHeight="1" x14ac:dyDescent="0.2">
      <c r="A681" s="52">
        <v>4511</v>
      </c>
      <c r="B681" s="53" t="s">
        <v>707</v>
      </c>
      <c r="C681" s="52" t="s">
        <v>33</v>
      </c>
      <c r="E681" s="48">
        <v>18</v>
      </c>
      <c r="F681" s="54" t="str">
        <f t="shared" si="26"/>
        <v>4°</v>
      </c>
      <c r="G681" s="55"/>
    </row>
    <row r="682" spans="1:7" ht="12" customHeight="1" x14ac:dyDescent="0.2">
      <c r="A682" s="52">
        <v>4514</v>
      </c>
      <c r="B682" s="53" t="s">
        <v>708</v>
      </c>
      <c r="C682" s="52" t="s">
        <v>33</v>
      </c>
      <c r="E682" s="48">
        <v>15</v>
      </c>
      <c r="F682" s="54" t="str">
        <f t="shared" si="26"/>
        <v>5°</v>
      </c>
      <c r="G682" s="55"/>
    </row>
    <row r="683" spans="1:7" ht="12" customHeight="1" x14ac:dyDescent="0.2">
      <c r="A683" s="52">
        <v>4519</v>
      </c>
      <c r="B683" s="53" t="s">
        <v>709</v>
      </c>
      <c r="C683" s="52" t="s">
        <v>33</v>
      </c>
      <c r="E683" s="48">
        <v>42</v>
      </c>
      <c r="F683" s="54" t="str">
        <f t="shared" si="26"/>
        <v>exc</v>
      </c>
      <c r="G683" s="55"/>
    </row>
    <row r="684" spans="1:7" ht="12" customHeight="1" x14ac:dyDescent="0.2">
      <c r="A684" s="52">
        <v>4574</v>
      </c>
      <c r="B684" s="53" t="s">
        <v>710</v>
      </c>
      <c r="C684" s="52" t="s">
        <v>33</v>
      </c>
      <c r="E684" s="48">
        <v>34</v>
      </c>
      <c r="F684" s="54" t="str">
        <f t="shared" si="26"/>
        <v>1°</v>
      </c>
      <c r="G684" s="55"/>
    </row>
    <row r="685" spans="1:7" ht="12" customHeight="1" x14ac:dyDescent="0.2">
      <c r="A685" s="52">
        <v>4582</v>
      </c>
      <c r="B685" s="53" t="s">
        <v>711</v>
      </c>
      <c r="C685" s="52" t="s">
        <v>33</v>
      </c>
      <c r="E685" s="48">
        <v>34</v>
      </c>
      <c r="F685" s="54" t="str">
        <f t="shared" si="26"/>
        <v>1°</v>
      </c>
      <c r="G685" s="55"/>
    </row>
    <row r="686" spans="1:7" ht="12" customHeight="1" x14ac:dyDescent="0.2">
      <c r="A686" s="52">
        <v>4583</v>
      </c>
      <c r="B686" s="53" t="s">
        <v>712</v>
      </c>
      <c r="C686" s="52" t="s">
        <v>33</v>
      </c>
      <c r="E686" s="48">
        <v>27</v>
      </c>
      <c r="F686" s="54" t="str">
        <f t="shared" si="26"/>
        <v>2°</v>
      </c>
      <c r="G686" s="55"/>
    </row>
    <row r="687" spans="1:7" ht="12" customHeight="1" x14ac:dyDescent="0.2">
      <c r="A687" s="52">
        <v>4965</v>
      </c>
      <c r="B687" s="53" t="s">
        <v>713</v>
      </c>
      <c r="C687" s="52" t="s">
        <v>33</v>
      </c>
      <c r="E687" s="48">
        <v>42</v>
      </c>
      <c r="F687" s="54" t="str">
        <f t="shared" si="26"/>
        <v>exc</v>
      </c>
      <c r="G687" s="55"/>
    </row>
    <row r="688" spans="1:7" ht="11.45" customHeight="1" x14ac:dyDescent="0.2">
      <c r="A688" s="52">
        <v>4966</v>
      </c>
      <c r="B688" s="53" t="s">
        <v>714</v>
      </c>
      <c r="C688" s="52" t="s">
        <v>33</v>
      </c>
      <c r="E688" s="48">
        <v>18</v>
      </c>
      <c r="F688" s="54" t="str">
        <f t="shared" si="26"/>
        <v>4°</v>
      </c>
      <c r="G688" s="55"/>
    </row>
    <row r="689" spans="1:8" ht="12" customHeight="1" x14ac:dyDescent="0.2">
      <c r="A689" s="52">
        <v>6930</v>
      </c>
      <c r="B689" s="53" t="s">
        <v>715</v>
      </c>
      <c r="C689" s="52" t="s">
        <v>33</v>
      </c>
      <c r="E689" s="48">
        <v>42</v>
      </c>
      <c r="F689" s="54" t="str">
        <f t="shared" si="26"/>
        <v>exc</v>
      </c>
      <c r="G689" s="55"/>
    </row>
    <row r="690" spans="1:8" ht="12" customHeight="1" x14ac:dyDescent="0.2">
      <c r="A690" s="52">
        <v>7303</v>
      </c>
      <c r="B690" s="53" t="s">
        <v>716</v>
      </c>
      <c r="C690" s="52" t="s">
        <v>22</v>
      </c>
      <c r="E690" s="70">
        <v>27</v>
      </c>
      <c r="F690" s="70" t="str">
        <f t="shared" si="26"/>
        <v>2°</v>
      </c>
      <c r="G690" s="55"/>
    </row>
    <row r="691" spans="1:8" ht="12" customHeight="1" x14ac:dyDescent="0.2">
      <c r="A691" s="52">
        <v>7471</v>
      </c>
      <c r="B691" s="53" t="s">
        <v>717</v>
      </c>
      <c r="C691" s="52" t="s">
        <v>33</v>
      </c>
      <c r="E691" s="48">
        <v>18</v>
      </c>
      <c r="F691" s="54" t="str">
        <f t="shared" si="26"/>
        <v>4°</v>
      </c>
      <c r="G691" s="55"/>
    </row>
    <row r="692" spans="1:8" ht="12" customHeight="1" x14ac:dyDescent="0.2">
      <c r="A692" s="52">
        <v>7808</v>
      </c>
      <c r="B692" s="53" t="s">
        <v>718</v>
      </c>
      <c r="C692" s="52" t="s">
        <v>33</v>
      </c>
      <c r="E692" s="48">
        <v>34</v>
      </c>
      <c r="F692" s="54" t="str">
        <f t="shared" si="26"/>
        <v>1°</v>
      </c>
      <c r="G692" s="55"/>
    </row>
    <row r="693" spans="1:8" ht="11.25" customHeight="1" x14ac:dyDescent="0.2">
      <c r="A693" s="52">
        <v>4531</v>
      </c>
      <c r="B693" s="53" t="s">
        <v>719</v>
      </c>
      <c r="C693" s="52" t="s">
        <v>33</v>
      </c>
      <c r="E693" s="48">
        <v>34</v>
      </c>
      <c r="F693" s="54" t="str">
        <f t="shared" si="26"/>
        <v>1°</v>
      </c>
      <c r="G693" s="55"/>
    </row>
    <row r="694" spans="1:8" ht="12" customHeight="1" x14ac:dyDescent="0.2">
      <c r="A694" s="52">
        <v>8168</v>
      </c>
      <c r="B694" s="53" t="s">
        <v>720</v>
      </c>
      <c r="C694" s="52" t="s">
        <v>33</v>
      </c>
      <c r="E694" s="48">
        <v>18</v>
      </c>
      <c r="F694" s="54" t="str">
        <f t="shared" si="26"/>
        <v>4°</v>
      </c>
      <c r="G694" s="55"/>
    </row>
    <row r="695" spans="1:8" ht="12" customHeight="1" x14ac:dyDescent="0.2">
      <c r="A695" s="52">
        <v>8660</v>
      </c>
      <c r="B695" s="53" t="s">
        <v>721</v>
      </c>
      <c r="C695" s="52" t="s">
        <v>33</v>
      </c>
      <c r="E695" s="48">
        <v>15</v>
      </c>
      <c r="F695" s="54" t="str">
        <f t="shared" si="26"/>
        <v>5°</v>
      </c>
      <c r="G695" s="55"/>
    </row>
    <row r="696" spans="1:8" ht="12" customHeight="1" x14ac:dyDescent="0.2">
      <c r="A696" s="52">
        <v>9069</v>
      </c>
      <c r="B696" s="53" t="s">
        <v>722</v>
      </c>
      <c r="C696" s="52" t="s">
        <v>33</v>
      </c>
      <c r="E696" s="48">
        <v>15</v>
      </c>
      <c r="F696" s="54" t="str">
        <f t="shared" si="26"/>
        <v>5°</v>
      </c>
      <c r="G696" s="55"/>
    </row>
    <row r="697" spans="1:8" ht="12" customHeight="1" x14ac:dyDescent="0.2">
      <c r="A697" s="52">
        <v>9269</v>
      </c>
      <c r="B697" s="53" t="s">
        <v>723</v>
      </c>
      <c r="C697" s="52" t="s">
        <v>33</v>
      </c>
      <c r="E697" s="68">
        <v>22</v>
      </c>
      <c r="F697" s="68" t="str">
        <f t="shared" si="26"/>
        <v>3°</v>
      </c>
      <c r="G697" s="55"/>
    </row>
    <row r="698" spans="1:8" ht="12" customHeight="1" x14ac:dyDescent="0.25">
      <c r="A698" s="52">
        <v>4520</v>
      </c>
      <c r="B698" s="58" t="s">
        <v>724</v>
      </c>
      <c r="C698" s="52" t="s">
        <v>33</v>
      </c>
      <c r="E698" s="82">
        <v>27</v>
      </c>
      <c r="F698" s="70" t="str">
        <f t="shared" si="26"/>
        <v>2°</v>
      </c>
      <c r="G698" s="55"/>
    </row>
    <row r="699" spans="1:8" ht="12" customHeight="1" x14ac:dyDescent="0.2">
      <c r="A699" s="52">
        <v>4581</v>
      </c>
      <c r="B699" s="53" t="s">
        <v>725</v>
      </c>
      <c r="C699" s="52" t="s">
        <v>33</v>
      </c>
      <c r="E699" s="66">
        <v>22</v>
      </c>
      <c r="F699" s="54" t="str">
        <f t="shared" si="26"/>
        <v>3°</v>
      </c>
      <c r="G699" s="55"/>
      <c r="H699" s="51" t="s">
        <v>45</v>
      </c>
    </row>
    <row r="700" spans="1:8" ht="12" customHeight="1" x14ac:dyDescent="0.2">
      <c r="A700" s="52">
        <v>4552</v>
      </c>
      <c r="B700" s="53" t="s">
        <v>726</v>
      </c>
      <c r="C700" s="52" t="s">
        <v>33</v>
      </c>
      <c r="E700" s="48">
        <v>50</v>
      </c>
      <c r="F700" s="54" t="str">
        <f t="shared" si="26"/>
        <v>hfd</v>
      </c>
      <c r="G700" s="55"/>
    </row>
    <row r="701" spans="1:8" ht="12" customHeight="1" x14ac:dyDescent="0.2">
      <c r="A701" s="52">
        <v>8891</v>
      </c>
      <c r="B701" s="53" t="s">
        <v>727</v>
      </c>
      <c r="C701" s="52" t="s">
        <v>33</v>
      </c>
      <c r="E701" s="48">
        <v>22</v>
      </c>
      <c r="F701" s="54" t="str">
        <f t="shared" si="26"/>
        <v>3°</v>
      </c>
      <c r="G701" s="55"/>
    </row>
    <row r="702" spans="1:8" ht="12" customHeight="1" x14ac:dyDescent="0.2">
      <c r="A702" s="52">
        <v>9293</v>
      </c>
      <c r="B702" s="53" t="s">
        <v>728</v>
      </c>
      <c r="C702" s="52" t="s">
        <v>33</v>
      </c>
      <c r="E702" s="48">
        <v>18</v>
      </c>
      <c r="F702" s="54" t="str">
        <f t="shared" si="26"/>
        <v>4°</v>
      </c>
      <c r="G702" s="55"/>
    </row>
    <row r="703" spans="1:8" ht="12" customHeight="1" x14ac:dyDescent="0.2">
      <c r="A703" s="52">
        <v>4732</v>
      </c>
      <c r="B703" s="53" t="s">
        <v>729</v>
      </c>
      <c r="C703" s="52" t="s">
        <v>33</v>
      </c>
      <c r="E703" s="48">
        <v>34</v>
      </c>
      <c r="F703" s="54" t="str">
        <f t="shared" si="26"/>
        <v>1°</v>
      </c>
      <c r="G703" s="55"/>
    </row>
    <row r="704" spans="1:8" ht="12" customHeight="1" x14ac:dyDescent="0.2">
      <c r="A704" s="52">
        <v>4518</v>
      </c>
      <c r="B704" s="53" t="s">
        <v>730</v>
      </c>
      <c r="C704" s="52" t="s">
        <v>33</v>
      </c>
      <c r="E704" s="48">
        <v>27</v>
      </c>
      <c r="F704" s="54" t="str">
        <f t="shared" si="26"/>
        <v>2°</v>
      </c>
      <c r="G704" s="55"/>
    </row>
    <row r="705" spans="1:7" ht="12" customHeight="1" x14ac:dyDescent="0.2">
      <c r="A705" s="52">
        <v>4456</v>
      </c>
      <c r="B705" s="53" t="s">
        <v>731</v>
      </c>
      <c r="C705" s="52" t="s">
        <v>33</v>
      </c>
      <c r="E705" s="48">
        <v>27</v>
      </c>
      <c r="F705" s="54" t="str">
        <f t="shared" si="26"/>
        <v>2°</v>
      </c>
      <c r="G705" s="55"/>
    </row>
    <row r="706" spans="1:7" ht="12" customHeight="1" x14ac:dyDescent="0.2">
      <c r="A706" s="52">
        <v>4407</v>
      </c>
      <c r="B706" s="53" t="s">
        <v>732</v>
      </c>
      <c r="C706" s="52" t="s">
        <v>33</v>
      </c>
      <c r="E706" s="61">
        <v>34</v>
      </c>
      <c r="F706" s="61" t="str">
        <f t="shared" si="26"/>
        <v>1°</v>
      </c>
      <c r="G706" s="72"/>
    </row>
    <row r="707" spans="1:7" ht="11.45" customHeight="1" x14ac:dyDescent="0.2">
      <c r="A707" s="52">
        <v>8064</v>
      </c>
      <c r="B707" s="53" t="s">
        <v>733</v>
      </c>
      <c r="C707" s="52" t="s">
        <v>33</v>
      </c>
      <c r="E707" s="48">
        <v>27</v>
      </c>
      <c r="F707" s="54" t="str">
        <f t="shared" si="26"/>
        <v>2°</v>
      </c>
      <c r="G707" s="55"/>
    </row>
    <row r="708" spans="1:7" ht="11.25" customHeight="1" x14ac:dyDescent="0.2">
      <c r="A708" s="52">
        <v>8888</v>
      </c>
      <c r="B708" s="53" t="s">
        <v>734</v>
      </c>
      <c r="C708" s="52" t="s">
        <v>22</v>
      </c>
      <c r="E708" s="48">
        <v>34</v>
      </c>
      <c r="F708" s="54" t="str">
        <f t="shared" si="26"/>
        <v>1°</v>
      </c>
      <c r="G708" s="55"/>
    </row>
    <row r="709" spans="1:7" ht="11.45" customHeight="1" x14ac:dyDescent="0.2">
      <c r="A709" s="52">
        <v>4513</v>
      </c>
      <c r="B709" s="57" t="s">
        <v>735</v>
      </c>
      <c r="C709" s="52" t="s">
        <v>33</v>
      </c>
      <c r="E709" s="61">
        <v>42</v>
      </c>
      <c r="F709" s="61" t="str">
        <f t="shared" si="26"/>
        <v>exc</v>
      </c>
      <c r="G709" s="55"/>
    </row>
    <row r="710" spans="1:7" ht="11.45" customHeight="1" x14ac:dyDescent="0.2">
      <c r="A710" s="52">
        <v>6433</v>
      </c>
      <c r="B710" s="53" t="s">
        <v>736</v>
      </c>
      <c r="C710" s="52" t="s">
        <v>33</v>
      </c>
      <c r="E710" s="48">
        <v>15</v>
      </c>
      <c r="F710" s="54" t="str">
        <f t="shared" si="26"/>
        <v>5°</v>
      </c>
      <c r="G710" s="55"/>
    </row>
    <row r="711" spans="1:7" ht="11.45" customHeight="1" x14ac:dyDescent="0.2">
      <c r="A711" s="52">
        <v>8148</v>
      </c>
      <c r="B711" s="53" t="s">
        <v>737</v>
      </c>
      <c r="C711" s="52" t="s">
        <v>33</v>
      </c>
      <c r="E711" s="48">
        <v>27</v>
      </c>
      <c r="F711" s="54" t="str">
        <f t="shared" si="26"/>
        <v>2°</v>
      </c>
      <c r="G711" s="55"/>
    </row>
    <row r="712" spans="1:7" ht="11.45" customHeight="1" x14ac:dyDescent="0.2">
      <c r="A712" s="52"/>
      <c r="B712" s="53"/>
      <c r="C712" s="52"/>
      <c r="E712" s="48"/>
      <c r="F712" s="54"/>
      <c r="G712" s="55"/>
    </row>
    <row r="713" spans="1:7" ht="11.45" customHeight="1" x14ac:dyDescent="0.2">
      <c r="A713" s="52"/>
      <c r="B713" s="53" t="s">
        <v>45</v>
      </c>
      <c r="C713" s="52"/>
      <c r="E713" s="48"/>
      <c r="F713" s="54"/>
      <c r="G713" s="55"/>
    </row>
    <row r="714" spans="1:7" ht="12" customHeight="1" x14ac:dyDescent="0.2">
      <c r="A714" s="52">
        <v>1063</v>
      </c>
      <c r="B714" s="57" t="s">
        <v>738</v>
      </c>
      <c r="C714" s="52" t="s">
        <v>739</v>
      </c>
      <c r="E714" s="48">
        <v>15</v>
      </c>
      <c r="F714" s="54" t="str">
        <f t="shared" ref="F714:F736" si="27">IF(E714=15,"5°",IF(E714=18,"4°",IF(E714=22,"3°",IF(E714=27,"2°",IF(E714=34,"1°",IF(E714=42,"exc",IF(E714=50,"hfd",IF(E714=60,"ere"))))))))</f>
        <v>5°</v>
      </c>
      <c r="G714" s="55"/>
    </row>
    <row r="715" spans="1:7" ht="12" customHeight="1" x14ac:dyDescent="0.2">
      <c r="A715" s="52">
        <v>5486</v>
      </c>
      <c r="B715" s="53" t="s">
        <v>740</v>
      </c>
      <c r="C715" s="52" t="s">
        <v>739</v>
      </c>
      <c r="E715" s="48">
        <v>50</v>
      </c>
      <c r="F715" s="54" t="str">
        <f t="shared" si="27"/>
        <v>hfd</v>
      </c>
      <c r="G715" s="55"/>
    </row>
    <row r="716" spans="1:7" ht="12" customHeight="1" x14ac:dyDescent="0.2">
      <c r="A716" s="52">
        <v>7551</v>
      </c>
      <c r="B716" s="53" t="s">
        <v>741</v>
      </c>
      <c r="C716" s="52" t="s">
        <v>739</v>
      </c>
      <c r="E716" s="48">
        <v>34</v>
      </c>
      <c r="F716" s="54" t="str">
        <f t="shared" si="27"/>
        <v>1°</v>
      </c>
      <c r="G716" s="55"/>
    </row>
    <row r="717" spans="1:7" ht="12" customHeight="1" x14ac:dyDescent="0.2">
      <c r="A717" s="52">
        <v>8939</v>
      </c>
      <c r="B717" s="53" t="s">
        <v>742</v>
      </c>
      <c r="C717" s="52" t="s">
        <v>739</v>
      </c>
      <c r="E717" s="48">
        <v>34</v>
      </c>
      <c r="F717" s="54" t="str">
        <f t="shared" si="27"/>
        <v>1°</v>
      </c>
      <c r="G717" s="55"/>
    </row>
    <row r="718" spans="1:7" ht="12" customHeight="1" x14ac:dyDescent="0.2">
      <c r="A718" s="52">
        <v>1188</v>
      </c>
      <c r="B718" s="53" t="s">
        <v>743</v>
      </c>
      <c r="C718" s="52" t="s">
        <v>739</v>
      </c>
      <c r="E718" s="48">
        <v>34</v>
      </c>
      <c r="F718" s="54" t="str">
        <f t="shared" si="27"/>
        <v>1°</v>
      </c>
      <c r="G718" s="55"/>
    </row>
    <row r="719" spans="1:7" ht="12" customHeight="1" x14ac:dyDescent="0.2">
      <c r="A719" s="52">
        <v>1189</v>
      </c>
      <c r="B719" s="53" t="s">
        <v>744</v>
      </c>
      <c r="C719" s="52" t="s">
        <v>739</v>
      </c>
      <c r="E719" s="48">
        <v>42</v>
      </c>
      <c r="F719" s="54" t="str">
        <f t="shared" si="27"/>
        <v>exc</v>
      </c>
      <c r="G719" s="55"/>
    </row>
    <row r="720" spans="1:7" ht="12" customHeight="1" x14ac:dyDescent="0.2">
      <c r="A720" s="52">
        <v>8077</v>
      </c>
      <c r="B720" s="53" t="s">
        <v>745</v>
      </c>
      <c r="C720" s="52" t="s">
        <v>739</v>
      </c>
      <c r="E720" s="70">
        <v>34</v>
      </c>
      <c r="F720" s="70" t="str">
        <f t="shared" si="27"/>
        <v>1°</v>
      </c>
      <c r="G720" s="55"/>
    </row>
    <row r="721" spans="1:7" ht="12" customHeight="1" x14ac:dyDescent="0.2">
      <c r="A721" s="52">
        <v>4666</v>
      </c>
      <c r="B721" s="57" t="s">
        <v>746</v>
      </c>
      <c r="C721" s="52" t="s">
        <v>739</v>
      </c>
      <c r="E721" s="48">
        <v>27</v>
      </c>
      <c r="F721" s="54" t="str">
        <f t="shared" si="27"/>
        <v>2°</v>
      </c>
      <c r="G721" s="55"/>
    </row>
    <row r="722" spans="1:7" ht="12" customHeight="1" x14ac:dyDescent="0.2">
      <c r="A722" s="52">
        <v>1195</v>
      </c>
      <c r="B722" s="53" t="s">
        <v>747</v>
      </c>
      <c r="C722" s="52" t="s">
        <v>739</v>
      </c>
      <c r="E722" s="48">
        <v>42</v>
      </c>
      <c r="F722" s="54" t="str">
        <f t="shared" si="27"/>
        <v>exc</v>
      </c>
      <c r="G722" s="83"/>
    </row>
    <row r="723" spans="1:7" ht="12" customHeight="1" x14ac:dyDescent="0.2">
      <c r="A723" s="52">
        <v>2215</v>
      </c>
      <c r="B723" s="53" t="s">
        <v>748</v>
      </c>
      <c r="C723" s="52" t="s">
        <v>739</v>
      </c>
      <c r="E723" s="48">
        <v>60</v>
      </c>
      <c r="F723" s="54" t="str">
        <f t="shared" si="27"/>
        <v>ere</v>
      </c>
      <c r="G723" s="55"/>
    </row>
    <row r="724" spans="1:7" ht="12" customHeight="1" x14ac:dyDescent="0.2">
      <c r="A724" s="52">
        <v>8026</v>
      </c>
      <c r="B724" s="53" t="s">
        <v>749</v>
      </c>
      <c r="C724" s="52" t="s">
        <v>739</v>
      </c>
      <c r="E724" s="48">
        <v>60</v>
      </c>
      <c r="F724" s="54" t="str">
        <f t="shared" si="27"/>
        <v>ere</v>
      </c>
      <c r="G724" s="55"/>
    </row>
    <row r="725" spans="1:7" ht="12" customHeight="1" x14ac:dyDescent="0.2">
      <c r="A725" s="52">
        <v>1004</v>
      </c>
      <c r="B725" s="53" t="s">
        <v>750</v>
      </c>
      <c r="C725" s="52" t="s">
        <v>739</v>
      </c>
      <c r="E725" s="48">
        <v>42</v>
      </c>
      <c r="F725" s="54" t="str">
        <f t="shared" si="27"/>
        <v>exc</v>
      </c>
      <c r="G725" s="55"/>
    </row>
    <row r="726" spans="1:7" ht="11.45" customHeight="1" x14ac:dyDescent="0.2">
      <c r="A726" s="52">
        <v>5430</v>
      </c>
      <c r="B726" s="53" t="s">
        <v>751</v>
      </c>
      <c r="C726" s="52" t="s">
        <v>739</v>
      </c>
      <c r="E726" s="48">
        <v>42</v>
      </c>
      <c r="F726" s="54" t="str">
        <f t="shared" si="27"/>
        <v>exc</v>
      </c>
      <c r="G726" s="55"/>
    </row>
    <row r="727" spans="1:7" ht="11.45" customHeight="1" x14ac:dyDescent="0.2">
      <c r="A727" s="52">
        <v>1005</v>
      </c>
      <c r="B727" s="53" t="s">
        <v>752</v>
      </c>
      <c r="C727" s="52" t="s">
        <v>739</v>
      </c>
      <c r="E727" s="48">
        <v>27</v>
      </c>
      <c r="F727" s="54" t="str">
        <f t="shared" si="27"/>
        <v>2°</v>
      </c>
      <c r="G727" s="55"/>
    </row>
    <row r="728" spans="1:7" ht="12" customHeight="1" x14ac:dyDescent="0.2">
      <c r="A728" s="52">
        <v>4405</v>
      </c>
      <c r="B728" s="57" t="s">
        <v>753</v>
      </c>
      <c r="C728" s="52" t="s">
        <v>739</v>
      </c>
      <c r="E728" s="61">
        <v>42</v>
      </c>
      <c r="F728" s="61" t="str">
        <f t="shared" si="27"/>
        <v>exc</v>
      </c>
      <c r="G728" s="55"/>
    </row>
    <row r="729" spans="1:7" ht="12" customHeight="1" x14ac:dyDescent="0.2">
      <c r="A729" s="52">
        <v>2192</v>
      </c>
      <c r="B729" s="57" t="s">
        <v>754</v>
      </c>
      <c r="C729" s="52" t="s">
        <v>739</v>
      </c>
      <c r="E729" s="48">
        <v>34</v>
      </c>
      <c r="F729" s="54" t="str">
        <f t="shared" si="27"/>
        <v>1°</v>
      </c>
      <c r="G729" s="55"/>
    </row>
    <row r="730" spans="1:7" ht="12" customHeight="1" x14ac:dyDescent="0.2">
      <c r="A730" s="52">
        <v>1168</v>
      </c>
      <c r="B730" s="57" t="s">
        <v>755</v>
      </c>
      <c r="C730" s="52" t="s">
        <v>739</v>
      </c>
      <c r="E730" s="48">
        <v>34</v>
      </c>
      <c r="F730" s="54" t="str">
        <f t="shared" si="27"/>
        <v>1°</v>
      </c>
      <c r="G730" s="55"/>
    </row>
    <row r="731" spans="1:7" ht="12" customHeight="1" x14ac:dyDescent="0.2">
      <c r="A731" s="52">
        <v>5727</v>
      </c>
      <c r="B731" s="57" t="s">
        <v>756</v>
      </c>
      <c r="C731" s="52" t="s">
        <v>739</v>
      </c>
      <c r="E731" s="48">
        <v>27</v>
      </c>
      <c r="F731" s="54" t="str">
        <f t="shared" si="27"/>
        <v>2°</v>
      </c>
      <c r="G731" s="55"/>
    </row>
    <row r="732" spans="1:7" ht="12" customHeight="1" x14ac:dyDescent="0.2">
      <c r="A732" s="52">
        <v>4841</v>
      </c>
      <c r="B732" s="53" t="s">
        <v>757</v>
      </c>
      <c r="C732" s="52" t="s">
        <v>739</v>
      </c>
      <c r="E732" s="48">
        <v>27</v>
      </c>
      <c r="F732" s="54" t="str">
        <f t="shared" si="27"/>
        <v>2°</v>
      </c>
      <c r="G732" s="55"/>
    </row>
    <row r="733" spans="1:7" ht="12" customHeight="1" x14ac:dyDescent="0.2">
      <c r="A733" s="52">
        <v>4842</v>
      </c>
      <c r="B733" s="57" t="s">
        <v>758</v>
      </c>
      <c r="C733" s="52" t="s">
        <v>739</v>
      </c>
      <c r="E733" s="48">
        <v>34</v>
      </c>
      <c r="F733" s="54" t="str">
        <f t="shared" si="27"/>
        <v>1°</v>
      </c>
      <c r="G733" s="55"/>
    </row>
    <row r="734" spans="1:7" ht="12" customHeight="1" x14ac:dyDescent="0.2">
      <c r="A734" s="52">
        <v>2206</v>
      </c>
      <c r="B734" s="57" t="s">
        <v>759</v>
      </c>
      <c r="C734" s="52" t="s">
        <v>739</v>
      </c>
      <c r="E734" s="48">
        <v>60</v>
      </c>
      <c r="F734" s="54" t="str">
        <f t="shared" si="27"/>
        <v>ere</v>
      </c>
      <c r="G734" s="55"/>
    </row>
    <row r="735" spans="1:7" ht="12" customHeight="1" x14ac:dyDescent="0.2">
      <c r="A735" s="52">
        <v>8661</v>
      </c>
      <c r="B735" s="57" t="s">
        <v>760</v>
      </c>
      <c r="C735" s="52" t="s">
        <v>739</v>
      </c>
      <c r="E735" s="48">
        <v>34</v>
      </c>
      <c r="F735" s="54" t="str">
        <f t="shared" si="27"/>
        <v>1°</v>
      </c>
      <c r="G735" s="55"/>
    </row>
    <row r="736" spans="1:7" ht="12" customHeight="1" x14ac:dyDescent="0.2">
      <c r="A736" s="52">
        <v>7521</v>
      </c>
      <c r="B736" s="57" t="s">
        <v>761</v>
      </c>
      <c r="C736" s="52" t="s">
        <v>739</v>
      </c>
      <c r="E736" s="48">
        <v>34</v>
      </c>
      <c r="F736" s="54" t="str">
        <f t="shared" si="27"/>
        <v>1°</v>
      </c>
      <c r="G736" s="55"/>
    </row>
    <row r="737" spans="1:7" ht="12" customHeight="1" x14ac:dyDescent="0.2">
      <c r="A737" s="52">
        <v>8254</v>
      </c>
      <c r="B737" s="53" t="s">
        <v>762</v>
      </c>
      <c r="C737" s="52" t="s">
        <v>739</v>
      </c>
      <c r="E737" s="48">
        <v>60</v>
      </c>
      <c r="F737" s="54" t="s">
        <v>763</v>
      </c>
      <c r="G737" s="55"/>
    </row>
    <row r="738" spans="1:7" ht="12" customHeight="1" x14ac:dyDescent="0.2">
      <c r="A738" s="52">
        <v>6953</v>
      </c>
      <c r="B738" s="53" t="s">
        <v>764</v>
      </c>
      <c r="C738" s="52" t="s">
        <v>739</v>
      </c>
      <c r="E738" s="48">
        <v>27</v>
      </c>
      <c r="F738" s="54" t="s">
        <v>12</v>
      </c>
      <c r="G738" s="55"/>
    </row>
    <row r="739" spans="1:7" ht="12" customHeight="1" x14ac:dyDescent="0.2">
      <c r="A739" s="52">
        <v>6851</v>
      </c>
      <c r="B739" s="53" t="s">
        <v>765</v>
      </c>
      <c r="C739" s="52" t="s">
        <v>739</v>
      </c>
      <c r="E739" s="48">
        <v>42</v>
      </c>
      <c r="F739" s="54" t="s">
        <v>630</v>
      </c>
      <c r="G739" s="55"/>
    </row>
    <row r="740" spans="1:7" ht="12" customHeight="1" x14ac:dyDescent="0.2">
      <c r="A740" s="52">
        <v>2292</v>
      </c>
      <c r="B740" s="53" t="s">
        <v>766</v>
      </c>
      <c r="C740" s="52" t="s">
        <v>739</v>
      </c>
      <c r="E740" s="48">
        <v>27</v>
      </c>
      <c r="F740" s="54" t="s">
        <v>12</v>
      </c>
      <c r="G740" s="55"/>
    </row>
    <row r="741" spans="1:7" ht="12" customHeight="1" x14ac:dyDescent="0.2">
      <c r="A741" s="52">
        <v>9775</v>
      </c>
      <c r="B741" s="53" t="s">
        <v>767</v>
      </c>
      <c r="C741" s="52" t="s">
        <v>739</v>
      </c>
      <c r="E741" s="48">
        <v>18</v>
      </c>
      <c r="F741" s="54" t="s">
        <v>16</v>
      </c>
      <c r="G741" s="55"/>
    </row>
    <row r="742" spans="1:7" ht="12" customHeight="1" x14ac:dyDescent="0.2">
      <c r="A742" s="52">
        <v>9790</v>
      </c>
      <c r="B742" s="53" t="s">
        <v>768</v>
      </c>
      <c r="C742" s="52" t="s">
        <v>739</v>
      </c>
      <c r="E742" s="48">
        <v>22</v>
      </c>
      <c r="F742" s="54" t="s">
        <v>14</v>
      </c>
      <c r="G742" s="55"/>
    </row>
    <row r="743" spans="1:7" ht="12" customHeight="1" x14ac:dyDescent="0.2">
      <c r="A743" s="52" t="s">
        <v>769</v>
      </c>
      <c r="B743" s="53" t="s">
        <v>770</v>
      </c>
      <c r="C743" s="52" t="s">
        <v>739</v>
      </c>
      <c r="E743" s="48">
        <v>22</v>
      </c>
      <c r="F743" s="54" t="s">
        <v>14</v>
      </c>
      <c r="G743" s="55"/>
    </row>
    <row r="744" spans="1:7" ht="12" customHeight="1" x14ac:dyDescent="0.2">
      <c r="A744" s="52">
        <v>9758</v>
      </c>
      <c r="B744" s="53" t="s">
        <v>771</v>
      </c>
      <c r="C744" s="52" t="s">
        <v>739</v>
      </c>
      <c r="E744" s="48">
        <v>15</v>
      </c>
      <c r="F744" s="54" t="s">
        <v>320</v>
      </c>
      <c r="G744" s="55"/>
    </row>
    <row r="745" spans="1:7" ht="12" customHeight="1" x14ac:dyDescent="0.2">
      <c r="A745" s="52">
        <v>6151</v>
      </c>
      <c r="B745" s="53" t="s">
        <v>772</v>
      </c>
      <c r="C745" s="47" t="s">
        <v>739</v>
      </c>
      <c r="E745" s="48">
        <v>27</v>
      </c>
      <c r="F745" s="54" t="s">
        <v>12</v>
      </c>
      <c r="G745" s="55"/>
    </row>
    <row r="746" spans="1:7" ht="12" customHeight="1" x14ac:dyDescent="0.2">
      <c r="A746" s="52"/>
      <c r="B746" s="53"/>
      <c r="E746" s="48"/>
      <c r="F746" s="54"/>
      <c r="G746" s="55"/>
    </row>
    <row r="747" spans="1:7" ht="12" customHeight="1" x14ac:dyDescent="0.2">
      <c r="A747" s="52"/>
      <c r="B747" s="53"/>
      <c r="E747" s="48"/>
      <c r="F747" s="54"/>
      <c r="G747" s="55"/>
    </row>
    <row r="748" spans="1:7" ht="12" customHeight="1" x14ac:dyDescent="0.2">
      <c r="A748" s="52"/>
      <c r="B748" s="53"/>
      <c r="E748" s="48"/>
      <c r="F748" s="54"/>
      <c r="G748" s="55"/>
    </row>
    <row r="749" spans="1:7" ht="12" customHeight="1" x14ac:dyDescent="0.2">
      <c r="A749" s="52">
        <v>4691</v>
      </c>
      <c r="B749" s="53" t="s">
        <v>773</v>
      </c>
      <c r="C749" s="52" t="s">
        <v>774</v>
      </c>
      <c r="E749" s="48"/>
      <c r="F749" s="54" t="b">
        <f t="shared" ref="F749:F764" si="28">IF(E749=15,"5°",IF(E749=18,"4°",IF(E749=22,"3°",IF(E749=27,"2°",IF(E749=34,"1°",IF(E749=42,"exc",IF(E749=50,"hfd",IF(E749=60,"ere"))))))))</f>
        <v>0</v>
      </c>
      <c r="G749" s="55"/>
    </row>
    <row r="750" spans="1:7" ht="12" customHeight="1" x14ac:dyDescent="0.2">
      <c r="A750" s="52">
        <v>4701</v>
      </c>
      <c r="B750" s="53" t="s">
        <v>775</v>
      </c>
      <c r="C750" s="52" t="s">
        <v>774</v>
      </c>
      <c r="E750" s="48">
        <v>18</v>
      </c>
      <c r="F750" s="54" t="str">
        <f t="shared" si="28"/>
        <v>4°</v>
      </c>
      <c r="G750" s="55"/>
    </row>
    <row r="751" spans="1:7" ht="11.45" customHeight="1" x14ac:dyDescent="0.2">
      <c r="A751" s="52">
        <v>6722</v>
      </c>
      <c r="B751" s="53" t="s">
        <v>776</v>
      </c>
      <c r="C751" s="52" t="s">
        <v>774</v>
      </c>
      <c r="E751" s="48"/>
      <c r="F751" s="54" t="b">
        <f t="shared" si="28"/>
        <v>0</v>
      </c>
      <c r="G751" s="56"/>
    </row>
    <row r="752" spans="1:7" ht="12" customHeight="1" x14ac:dyDescent="0.2">
      <c r="A752" s="52">
        <v>7314</v>
      </c>
      <c r="B752" s="53" t="s">
        <v>777</v>
      </c>
      <c r="C752" s="52" t="s">
        <v>774</v>
      </c>
      <c r="E752" s="48"/>
      <c r="F752" s="54" t="b">
        <f t="shared" si="28"/>
        <v>0</v>
      </c>
      <c r="G752" s="55"/>
    </row>
    <row r="753" spans="1:7" ht="12" customHeight="1" x14ac:dyDescent="0.2">
      <c r="A753" s="52">
        <v>7315</v>
      </c>
      <c r="B753" s="53" t="s">
        <v>778</v>
      </c>
      <c r="C753" s="52" t="s">
        <v>774</v>
      </c>
      <c r="E753" s="48"/>
      <c r="F753" s="54" t="b">
        <f t="shared" si="28"/>
        <v>0</v>
      </c>
      <c r="G753" s="55"/>
    </row>
    <row r="754" spans="1:7" ht="12" customHeight="1" x14ac:dyDescent="0.2">
      <c r="A754" s="52">
        <v>8528</v>
      </c>
      <c r="B754" s="53" t="s">
        <v>779</v>
      </c>
      <c r="C754" s="52" t="s">
        <v>774</v>
      </c>
      <c r="E754" s="48"/>
      <c r="F754" s="54" t="b">
        <f t="shared" si="28"/>
        <v>0</v>
      </c>
      <c r="G754" s="55"/>
    </row>
    <row r="755" spans="1:7" ht="12" customHeight="1" x14ac:dyDescent="0.2">
      <c r="A755" s="52">
        <v>8687</v>
      </c>
      <c r="B755" s="53" t="s">
        <v>780</v>
      </c>
      <c r="C755" s="52" t="s">
        <v>774</v>
      </c>
      <c r="E755" s="48"/>
      <c r="F755" s="54" t="b">
        <f t="shared" si="28"/>
        <v>0</v>
      </c>
      <c r="G755" s="56"/>
    </row>
    <row r="756" spans="1:7" ht="12" customHeight="1" x14ac:dyDescent="0.2">
      <c r="A756" s="52">
        <v>8872</v>
      </c>
      <c r="B756" s="53" t="s">
        <v>781</v>
      </c>
      <c r="C756" s="52" t="s">
        <v>774</v>
      </c>
      <c r="E756" s="48"/>
      <c r="F756" s="54" t="b">
        <f t="shared" si="28"/>
        <v>0</v>
      </c>
      <c r="G756" s="56"/>
    </row>
    <row r="757" spans="1:7" ht="12" customHeight="1" x14ac:dyDescent="0.2">
      <c r="A757" s="52">
        <v>8873</v>
      </c>
      <c r="B757" s="53" t="s">
        <v>308</v>
      </c>
      <c r="C757" s="52" t="s">
        <v>774</v>
      </c>
      <c r="E757" s="48">
        <v>22</v>
      </c>
      <c r="F757" s="54" t="str">
        <f t="shared" si="28"/>
        <v>3°</v>
      </c>
      <c r="G757" s="55"/>
    </row>
    <row r="758" spans="1:7" ht="12" customHeight="1" x14ac:dyDescent="0.2">
      <c r="A758" s="52">
        <v>8875</v>
      </c>
      <c r="B758" s="57" t="s">
        <v>782</v>
      </c>
      <c r="C758" s="52" t="s">
        <v>774</v>
      </c>
      <c r="E758" s="48"/>
      <c r="F758" s="54" t="b">
        <f t="shared" si="28"/>
        <v>0</v>
      </c>
      <c r="G758" s="55"/>
    </row>
    <row r="759" spans="1:7" ht="12" customHeight="1" x14ac:dyDescent="0.2">
      <c r="A759" s="52">
        <v>9074</v>
      </c>
      <c r="B759" s="57" t="s">
        <v>783</v>
      </c>
      <c r="C759" s="52" t="s">
        <v>774</v>
      </c>
      <c r="E759" s="48"/>
      <c r="F759" s="54" t="b">
        <f t="shared" si="28"/>
        <v>0</v>
      </c>
      <c r="G759" s="55"/>
    </row>
    <row r="760" spans="1:7" ht="12" customHeight="1" x14ac:dyDescent="0.2">
      <c r="A760" s="52">
        <v>9270</v>
      </c>
      <c r="B760" s="57" t="s">
        <v>784</v>
      </c>
      <c r="C760" s="52" t="s">
        <v>774</v>
      </c>
      <c r="E760" s="48"/>
      <c r="F760" s="54" t="b">
        <f t="shared" si="28"/>
        <v>0</v>
      </c>
      <c r="G760" s="55"/>
    </row>
    <row r="761" spans="1:7" ht="11.45" customHeight="1" x14ac:dyDescent="0.2">
      <c r="A761" s="52">
        <v>9271</v>
      </c>
      <c r="B761" s="57" t="s">
        <v>785</v>
      </c>
      <c r="C761" s="52" t="s">
        <v>774</v>
      </c>
      <c r="E761" s="48"/>
      <c r="F761" s="54" t="b">
        <f t="shared" si="28"/>
        <v>0</v>
      </c>
      <c r="G761" s="55"/>
    </row>
    <row r="762" spans="1:7" ht="12" customHeight="1" x14ac:dyDescent="0.2">
      <c r="A762" s="52">
        <v>5183</v>
      </c>
      <c r="B762" s="57" t="s">
        <v>786</v>
      </c>
      <c r="C762" s="52" t="s">
        <v>774</v>
      </c>
      <c r="E762" s="48"/>
      <c r="F762" s="54" t="b">
        <f t="shared" si="28"/>
        <v>0</v>
      </c>
      <c r="G762" s="55"/>
    </row>
    <row r="763" spans="1:7" ht="12" customHeight="1" x14ac:dyDescent="0.2">
      <c r="A763" s="52">
        <v>7316</v>
      </c>
      <c r="B763" s="57" t="s">
        <v>787</v>
      </c>
      <c r="C763" s="52" t="s">
        <v>281</v>
      </c>
      <c r="E763" s="68">
        <v>22</v>
      </c>
      <c r="F763" s="68" t="str">
        <f t="shared" si="28"/>
        <v>3°</v>
      </c>
      <c r="G763" s="55"/>
    </row>
    <row r="764" spans="1:7" ht="12" customHeight="1" x14ac:dyDescent="0.2">
      <c r="A764" s="52">
        <v>5717</v>
      </c>
      <c r="B764" s="57" t="s">
        <v>788</v>
      </c>
      <c r="C764" s="52" t="s">
        <v>774</v>
      </c>
      <c r="E764" s="48">
        <v>22</v>
      </c>
      <c r="F764" s="54" t="str">
        <f t="shared" si="28"/>
        <v>3°</v>
      </c>
      <c r="G764" s="55"/>
    </row>
    <row r="765" spans="1:7" ht="12" customHeight="1" x14ac:dyDescent="0.2">
      <c r="A765" s="52">
        <v>9856</v>
      </c>
      <c r="B765" s="57" t="s">
        <v>789</v>
      </c>
      <c r="C765" s="52" t="s">
        <v>774</v>
      </c>
      <c r="E765" s="48"/>
      <c r="F765" s="54"/>
      <c r="G765" s="55"/>
    </row>
    <row r="766" spans="1:7" ht="12" customHeight="1" x14ac:dyDescent="0.2">
      <c r="B766" s="46"/>
      <c r="G766" s="51"/>
    </row>
    <row r="767" spans="1:7" ht="11.45" customHeight="1" x14ac:dyDescent="0.2">
      <c r="A767" s="52">
        <v>4487</v>
      </c>
      <c r="B767" s="53" t="s">
        <v>790</v>
      </c>
      <c r="C767" s="52"/>
      <c r="E767" s="48">
        <v>42</v>
      </c>
      <c r="F767" s="54" t="str">
        <f>IF(E767=15,"5°",IF(E767=18,"4°",IF(E767=22,"3°",IF(E767=27,"2°",IF(E767=34,"1°",IF(E767=42,"exc",IF(E767=50,"hfd",IF(E767=60,"ere"))))))))</f>
        <v>exc</v>
      </c>
      <c r="G767" s="55"/>
    </row>
    <row r="768" spans="1:7" ht="11.45" customHeight="1" x14ac:dyDescent="0.2">
      <c r="A768" s="52">
        <v>6577</v>
      </c>
      <c r="B768" s="53" t="s">
        <v>791</v>
      </c>
      <c r="C768" s="52"/>
      <c r="E768" s="48">
        <v>60</v>
      </c>
      <c r="F768" s="54" t="str">
        <f>IF(E768=15,"5°",IF(E768=18,"4°",IF(E768=22,"3°",IF(E768=27,"2°",IF(E768=34,"1°",IF(E768=42,"exc",IF(E768=50,"hfd",IF(E768=60,"ere"))))))))</f>
        <v>ere</v>
      </c>
      <c r="G768" s="55"/>
    </row>
    <row r="769" spans="1:7" ht="11.45" customHeight="1" x14ac:dyDescent="0.2">
      <c r="A769" s="52">
        <v>1040</v>
      </c>
      <c r="B769" s="53" t="s">
        <v>792</v>
      </c>
      <c r="C769" s="52"/>
      <c r="E769" s="48">
        <v>15</v>
      </c>
      <c r="F769" s="54" t="str">
        <f>IF(E769=15,"5°",IF(E769=18,"4°",IF(E769=22,"3°",IF(E769=27,"2°",IF(E769=34,"1°",IF(E769=42,"exc",IF(E769=50,"hfd",IF(E769=60,"ere"))))))))</f>
        <v>5°</v>
      </c>
      <c r="G769" s="55"/>
    </row>
    <row r="770" spans="1:7" ht="11.45" customHeight="1" x14ac:dyDescent="0.2">
      <c r="A770" s="52">
        <v>9519</v>
      </c>
      <c r="B770" s="53" t="s">
        <v>793</v>
      </c>
      <c r="C770" s="52"/>
      <c r="E770" s="48"/>
      <c r="F770" s="54" t="b">
        <f>IF(E770=15,"5°",IF(E770=18,"4°",IF(E770=22,"3°",IF(E770=27,"2°",IF(E770=34,"1°",IF(E770=42,"exc",IF(E770=50,"hfd",IF(E770=60,"ere"))))))))</f>
        <v>0</v>
      </c>
      <c r="G770" s="55"/>
    </row>
    <row r="771" spans="1:7" ht="11.45" customHeight="1" x14ac:dyDescent="0.2">
      <c r="A771" s="52">
        <v>5798</v>
      </c>
      <c r="B771" s="53" t="s">
        <v>794</v>
      </c>
      <c r="C771" s="52"/>
      <c r="E771" s="48">
        <v>60</v>
      </c>
      <c r="F771" s="54" t="str">
        <f>IF(E771=15,"5°",IF(E771=18,"4°",IF(E771=22,"3°",IF(E771=27,"2°",IF(E771=34,"1°",IF(E771=42,"exc",IF(E771=50,"hfd",IF(E771=60,"ere"))))))))</f>
        <v>ere</v>
      </c>
      <c r="G771" s="55"/>
    </row>
    <row r="772" spans="1:7" ht="11.45" customHeight="1" x14ac:dyDescent="0.2">
      <c r="A772" s="52"/>
      <c r="B772" s="53"/>
      <c r="C772" s="52"/>
      <c r="E772" s="48"/>
      <c r="F772" s="54"/>
      <c r="G772" s="55"/>
    </row>
    <row r="773" spans="1:7" ht="11.45" customHeight="1" x14ac:dyDescent="0.2">
      <c r="A773" s="52">
        <v>9975</v>
      </c>
      <c r="B773" s="53" t="s">
        <v>795</v>
      </c>
      <c r="C773" s="52"/>
      <c r="E773" s="48">
        <v>42</v>
      </c>
      <c r="F773" s="54" t="str">
        <f>IF(E773=15,"5°",IF(E773=18,"4°",IF(E773=22,"3°",IF(E773=27,"2°",IF(E773=34,"1°",IF(E773=42,"exc",IF(E773=50,"hfd",IF(E773=60,"ere"))))))))</f>
        <v>exc</v>
      </c>
      <c r="G773" s="55"/>
    </row>
    <row r="774" spans="1:7" ht="11.45" customHeight="1" x14ac:dyDescent="0.2">
      <c r="A774" s="52">
        <v>7685</v>
      </c>
      <c r="B774" s="53" t="s">
        <v>796</v>
      </c>
      <c r="C774" s="52"/>
      <c r="E774" s="48">
        <v>15</v>
      </c>
      <c r="F774" s="54" t="str">
        <f>IF(E774=15,"5°",IF(E774=18,"4°",IF(E774=22,"3°",IF(E774=27,"2°",IF(E774=34,"1°",IF(E774=42,"exc",IF(E774=50,"hfd",IF(E774=60,"ere"))))))))</f>
        <v>5°</v>
      </c>
      <c r="G774" s="55"/>
    </row>
    <row r="775" spans="1:7" ht="11.45" customHeight="1" x14ac:dyDescent="0.2">
      <c r="A775" s="52">
        <v>1044</v>
      </c>
      <c r="B775" s="53" t="s">
        <v>797</v>
      </c>
      <c r="C775" s="52"/>
      <c r="E775" s="48">
        <v>15</v>
      </c>
      <c r="F775" s="54" t="str">
        <f>IF(E775=15,"5°",IF(E775=18,"4°",IF(E775=22,"3°",IF(E775=27,"2°",IF(E775=34,"1°",IF(E775=42,"exc",IF(E775=50,"hfd",IF(E775=60,"ere"))))))))</f>
        <v>5°</v>
      </c>
      <c r="G775" s="55"/>
    </row>
    <row r="776" spans="1:7" ht="11.45" customHeight="1" x14ac:dyDescent="0.2">
      <c r="A776" s="52"/>
      <c r="B776" s="53"/>
      <c r="C776" s="52"/>
      <c r="E776" s="48"/>
      <c r="F776" s="54"/>
      <c r="G776" s="55"/>
    </row>
    <row r="777" spans="1:7" ht="11.45" customHeight="1" x14ac:dyDescent="0.2">
      <c r="A777" s="52">
        <v>9594</v>
      </c>
      <c r="B777" s="53" t="s">
        <v>798</v>
      </c>
      <c r="C777" s="52"/>
      <c r="E777" s="48"/>
      <c r="F777" s="54" t="b">
        <f>IF(E777=15,"5°",IF(E777=18,"4°",IF(E777=22,"3°",IF(E777=27,"2°",IF(E777=34,"1°",IF(E777=42,"exc",IF(E777=50,"hfd",IF(E777=60,"ere"))))))))</f>
        <v>0</v>
      </c>
      <c r="G777" s="55"/>
    </row>
    <row r="778" spans="1:7" ht="11.45" customHeight="1" x14ac:dyDescent="0.2">
      <c r="A778" s="52"/>
      <c r="B778" s="53"/>
      <c r="C778" s="52"/>
      <c r="E778" s="48"/>
      <c r="F778" s="54"/>
      <c r="G778" s="55"/>
    </row>
    <row r="779" spans="1:7" ht="11.45" customHeight="1" x14ac:dyDescent="0.2">
      <c r="A779" s="52">
        <v>4528</v>
      </c>
      <c r="B779" s="53" t="s">
        <v>799</v>
      </c>
      <c r="C779" s="52"/>
      <c r="E779" s="48">
        <v>42</v>
      </c>
      <c r="F779" s="54" t="str">
        <f t="shared" ref="F779:F785" si="29">IF(E779=15,"5°",IF(E779=18,"4°",IF(E779=22,"3°",IF(E779=27,"2°",IF(E779=34,"1°",IF(E779=42,"exc",IF(E779=50,"hfd",IF(E779=60,"ere"))))))))</f>
        <v>exc</v>
      </c>
      <c r="G779" s="55"/>
    </row>
    <row r="780" spans="1:7" ht="11.45" customHeight="1" x14ac:dyDescent="0.2">
      <c r="A780" s="52">
        <v>8889</v>
      </c>
      <c r="B780" s="53" t="s">
        <v>800</v>
      </c>
      <c r="C780" s="52"/>
      <c r="E780" s="48">
        <v>22</v>
      </c>
      <c r="F780" s="54" t="str">
        <f t="shared" si="29"/>
        <v>3°</v>
      </c>
      <c r="G780" s="55"/>
    </row>
    <row r="781" spans="1:7" ht="11.45" customHeight="1" x14ac:dyDescent="0.2">
      <c r="A781" s="52">
        <v>9423</v>
      </c>
      <c r="B781" s="53" t="s">
        <v>801</v>
      </c>
      <c r="C781" s="52"/>
      <c r="E781" s="48">
        <v>22</v>
      </c>
      <c r="F781" s="54" t="str">
        <f t="shared" si="29"/>
        <v>3°</v>
      </c>
      <c r="G781" s="55"/>
    </row>
    <row r="782" spans="1:7" ht="11.45" customHeight="1" x14ac:dyDescent="0.2">
      <c r="A782" s="52">
        <v>1039</v>
      </c>
      <c r="B782" s="53" t="s">
        <v>802</v>
      </c>
      <c r="C782" s="52"/>
      <c r="E782" s="48">
        <v>27</v>
      </c>
      <c r="F782" s="54" t="str">
        <f t="shared" si="29"/>
        <v>2°</v>
      </c>
      <c r="G782" s="55"/>
    </row>
    <row r="783" spans="1:7" ht="11.45" customHeight="1" x14ac:dyDescent="0.2">
      <c r="A783" s="52">
        <v>4550</v>
      </c>
      <c r="B783" s="53" t="s">
        <v>803</v>
      </c>
      <c r="C783" s="52"/>
      <c r="E783" s="48">
        <v>60</v>
      </c>
      <c r="F783" s="54" t="str">
        <f t="shared" si="29"/>
        <v>ere</v>
      </c>
      <c r="G783" s="55"/>
    </row>
    <row r="784" spans="1:7" ht="11.45" customHeight="1" x14ac:dyDescent="0.2">
      <c r="A784" s="52">
        <v>1033</v>
      </c>
      <c r="B784" s="53" t="s">
        <v>804</v>
      </c>
      <c r="C784" s="52"/>
      <c r="E784" s="48">
        <v>15</v>
      </c>
      <c r="F784" s="54" t="str">
        <f t="shared" si="29"/>
        <v>5°</v>
      </c>
      <c r="G784" s="84"/>
    </row>
    <row r="785" spans="1:7" ht="11.45" customHeight="1" x14ac:dyDescent="0.2">
      <c r="A785" s="52">
        <v>8426</v>
      </c>
      <c r="B785" s="53" t="s">
        <v>805</v>
      </c>
      <c r="C785" s="52"/>
      <c r="E785" s="48">
        <v>22</v>
      </c>
      <c r="F785" s="54" t="str">
        <f t="shared" si="29"/>
        <v>3°</v>
      </c>
      <c r="G785" s="55"/>
    </row>
    <row r="786" spans="1:7" ht="13.5" customHeight="1" x14ac:dyDescent="0.25">
      <c r="A786" s="52"/>
      <c r="B786" s="58"/>
      <c r="C786" s="52"/>
      <c r="E786" s="48"/>
      <c r="F786" s="54"/>
      <c r="G786" s="55"/>
    </row>
    <row r="787" spans="1:7" ht="12" customHeight="1" x14ac:dyDescent="0.25">
      <c r="A787" s="52">
        <v>8347</v>
      </c>
      <c r="B787" s="58" t="s">
        <v>806</v>
      </c>
      <c r="C787" s="52"/>
      <c r="E787" s="48">
        <v>22</v>
      </c>
      <c r="F787" s="54" t="str">
        <f t="shared" ref="F787:F792" si="30">IF(E787=15,"5°",IF(E787=18,"4°",IF(E787=22,"3°",IF(E787=27,"2°",IF(E787=34,"1°",IF(E787=42,"exc",IF(E787=50,"hfd",IF(E787=60,"ere"))))))))</f>
        <v>3°</v>
      </c>
      <c r="G787" s="55"/>
    </row>
    <row r="788" spans="1:7" ht="12" customHeight="1" x14ac:dyDescent="0.25">
      <c r="A788" s="52">
        <v>8886</v>
      </c>
      <c r="B788" s="58" t="s">
        <v>807</v>
      </c>
      <c r="C788" s="52"/>
      <c r="E788" s="48">
        <v>22</v>
      </c>
      <c r="F788" s="54" t="str">
        <f t="shared" si="30"/>
        <v>3°</v>
      </c>
      <c r="G788" s="55"/>
    </row>
    <row r="789" spans="1:7" ht="12" customHeight="1" x14ac:dyDescent="0.25">
      <c r="A789" s="52">
        <v>8887</v>
      </c>
      <c r="B789" s="58" t="s">
        <v>808</v>
      </c>
      <c r="C789" s="52"/>
      <c r="E789" s="49">
        <v>34</v>
      </c>
      <c r="F789" s="54" t="str">
        <f t="shared" si="30"/>
        <v>1°</v>
      </c>
      <c r="G789" s="55"/>
    </row>
    <row r="790" spans="1:7" ht="12" customHeight="1" x14ac:dyDescent="0.2">
      <c r="A790" s="52">
        <v>9264</v>
      </c>
      <c r="B790" s="53" t="s">
        <v>809</v>
      </c>
      <c r="C790" s="52" t="s">
        <v>147</v>
      </c>
      <c r="E790" s="48">
        <v>18</v>
      </c>
      <c r="F790" s="54" t="str">
        <f t="shared" si="30"/>
        <v>4°</v>
      </c>
      <c r="G790" s="55"/>
    </row>
    <row r="791" spans="1:7" ht="12" customHeight="1" x14ac:dyDescent="0.2">
      <c r="A791" s="52">
        <v>9262</v>
      </c>
      <c r="B791" s="53" t="s">
        <v>152</v>
      </c>
      <c r="C791" s="52"/>
      <c r="E791" s="48"/>
      <c r="F791" s="54" t="b">
        <f t="shared" si="30"/>
        <v>0</v>
      </c>
      <c r="G791" s="55"/>
    </row>
    <row r="792" spans="1:7" ht="12" customHeight="1" x14ac:dyDescent="0.2">
      <c r="A792" s="52">
        <v>9523</v>
      </c>
      <c r="B792" s="53" t="s">
        <v>810</v>
      </c>
      <c r="C792" s="52"/>
      <c r="E792" s="48">
        <v>15</v>
      </c>
      <c r="F792" s="54" t="str">
        <f t="shared" si="30"/>
        <v>5°</v>
      </c>
      <c r="G792" s="55"/>
    </row>
    <row r="793" spans="1:7" ht="12" customHeight="1" x14ac:dyDescent="0.2">
      <c r="A793" s="52"/>
      <c r="B793" s="53"/>
      <c r="C793" s="52"/>
      <c r="E793" s="48"/>
      <c r="F793" s="54"/>
      <c r="G793" s="55"/>
    </row>
    <row r="794" spans="1:7" ht="12" customHeight="1" x14ac:dyDescent="0.2">
      <c r="A794" s="52"/>
      <c r="B794" s="53"/>
      <c r="C794" s="52"/>
      <c r="E794" s="48"/>
      <c r="F794" s="54"/>
      <c r="G794" s="55"/>
    </row>
    <row r="795" spans="1:7" ht="11.45" customHeight="1" x14ac:dyDescent="0.2">
      <c r="A795" s="52"/>
      <c r="B795" s="53"/>
      <c r="C795" s="52"/>
      <c r="E795" s="48"/>
      <c r="F795" s="54" t="b">
        <f>IF(E795=15,"5°",IF(E795=18,"4°",IF(E795=22,"3°",IF(E795=27,"2°",IF(E795=34,"1°",IF(E795=42,"exc",IF(E795=50,"hfd",IF(E795=60,"ere"))))))))</f>
        <v>0</v>
      </c>
      <c r="G795" s="55"/>
    </row>
    <row r="796" spans="1:7" ht="11.45" customHeight="1" x14ac:dyDescent="0.2">
      <c r="A796" s="52">
        <v>9962</v>
      </c>
      <c r="B796" s="53" t="s">
        <v>811</v>
      </c>
      <c r="C796" s="52"/>
      <c r="E796" s="48"/>
      <c r="F796" s="54"/>
      <c r="G796" s="55"/>
    </row>
    <row r="797" spans="1:7" ht="11.45" customHeight="1" x14ac:dyDescent="0.2">
      <c r="A797" s="52"/>
      <c r="B797" s="53"/>
      <c r="C797" s="52"/>
      <c r="E797" s="66"/>
      <c r="F797" s="54"/>
      <c r="G797" s="55"/>
    </row>
    <row r="798" spans="1:7" ht="11.45" customHeight="1" x14ac:dyDescent="0.2">
      <c r="A798" s="52"/>
      <c r="B798" s="53"/>
      <c r="C798" s="52"/>
      <c r="E798" s="66"/>
      <c r="F798" s="54"/>
      <c r="G798" s="55"/>
    </row>
    <row r="799" spans="1:7" ht="11.45" customHeight="1" x14ac:dyDescent="0.2">
      <c r="A799" s="52"/>
      <c r="B799" s="53"/>
      <c r="C799" s="52"/>
      <c r="E799" s="66"/>
      <c r="F799" s="54"/>
      <c r="G799" s="55"/>
    </row>
    <row r="800" spans="1:7" ht="12" customHeight="1" x14ac:dyDescent="0.2">
      <c r="A800" s="52"/>
      <c r="B800" s="57"/>
      <c r="C800" s="52"/>
      <c r="E800" s="48"/>
      <c r="F800" s="54"/>
      <c r="G800" s="55"/>
    </row>
    <row r="801" spans="1:7" ht="12" customHeight="1" x14ac:dyDescent="0.2">
      <c r="A801" s="52"/>
      <c r="B801" s="53"/>
      <c r="C801" s="52"/>
      <c r="E801" s="48"/>
      <c r="F801" s="54"/>
      <c r="G801" s="55"/>
    </row>
    <row r="802" spans="1:7" ht="12" customHeight="1" x14ac:dyDescent="0.2">
      <c r="A802" s="52"/>
      <c r="B802" s="53"/>
      <c r="C802" s="52"/>
      <c r="E802" s="48"/>
      <c r="F802" s="54"/>
      <c r="G802" s="55"/>
    </row>
    <row r="803" spans="1:7" ht="12" customHeight="1" x14ac:dyDescent="0.2">
      <c r="A803" s="52"/>
      <c r="B803" s="53"/>
      <c r="C803" s="52"/>
      <c r="E803" s="48"/>
      <c r="F803" s="54"/>
      <c r="G803" s="55"/>
    </row>
    <row r="804" spans="1:7" ht="12" customHeight="1" x14ac:dyDescent="0.2">
      <c r="A804" s="52">
        <v>9521</v>
      </c>
      <c r="B804" s="53" t="s">
        <v>812</v>
      </c>
      <c r="C804" s="52"/>
      <c r="E804" s="48"/>
      <c r="F804" s="54"/>
      <c r="G804" s="55"/>
    </row>
    <row r="805" spans="1:7" ht="12" customHeight="1" x14ac:dyDescent="0.2">
      <c r="A805" s="52"/>
      <c r="B805" s="53"/>
      <c r="C805" s="52"/>
      <c r="E805" s="48"/>
      <c r="F805" s="54"/>
      <c r="G805" s="55"/>
    </row>
    <row r="806" spans="1:7" ht="12" customHeight="1" x14ac:dyDescent="0.2">
      <c r="A806" s="52"/>
      <c r="B806" s="53"/>
      <c r="C806" s="52"/>
      <c r="E806" s="48"/>
      <c r="F806" s="54"/>
      <c r="G806" s="55"/>
    </row>
    <row r="807" spans="1:7" ht="12" customHeight="1" x14ac:dyDescent="0.2">
      <c r="A807" s="52"/>
      <c r="B807" s="53"/>
      <c r="C807" s="52"/>
      <c r="E807" s="48"/>
      <c r="F807" s="54"/>
      <c r="G807" s="55"/>
    </row>
    <row r="808" spans="1:7" ht="12" customHeight="1" x14ac:dyDescent="0.2">
      <c r="A808" s="52"/>
      <c r="B808" s="53"/>
      <c r="C808" s="52"/>
      <c r="E808" s="48"/>
      <c r="F808" s="54"/>
      <c r="G808" s="55"/>
    </row>
    <row r="809" spans="1:7" ht="12" customHeight="1" x14ac:dyDescent="0.2">
      <c r="A809" s="52"/>
      <c r="B809" s="53"/>
      <c r="C809" s="52"/>
      <c r="E809" s="48"/>
      <c r="F809" s="54"/>
      <c r="G809" s="55"/>
    </row>
    <row r="810" spans="1:7" ht="12" customHeight="1" x14ac:dyDescent="0.2">
      <c r="A810" s="52"/>
      <c r="B810" s="53"/>
      <c r="C810" s="52"/>
      <c r="E810" s="48"/>
      <c r="F810" s="54"/>
      <c r="G810" s="55"/>
    </row>
    <row r="811" spans="1:7" ht="12" customHeight="1" x14ac:dyDescent="0.2">
      <c r="A811" s="52"/>
      <c r="B811" s="53"/>
      <c r="E811" s="48"/>
      <c r="F811" s="54"/>
      <c r="G811" s="55"/>
    </row>
    <row r="812" spans="1:7" ht="12" customHeight="1" x14ac:dyDescent="0.2">
      <c r="A812" s="52"/>
      <c r="B812" s="53"/>
      <c r="C812" s="52"/>
      <c r="E812" s="48"/>
      <c r="F812" s="54"/>
      <c r="G812" s="55"/>
    </row>
    <row r="813" spans="1:7" ht="12" customHeight="1" x14ac:dyDescent="0.2">
      <c r="A813" s="52"/>
      <c r="B813" s="53"/>
      <c r="C813" s="52"/>
      <c r="E813" s="48"/>
      <c r="F813" s="54"/>
      <c r="G813" s="55"/>
    </row>
    <row r="814" spans="1:7" ht="12" customHeight="1" x14ac:dyDescent="0.2">
      <c r="A814" s="52"/>
      <c r="B814" s="53"/>
      <c r="C814" s="52"/>
      <c r="E814" s="48"/>
      <c r="F814" s="54" t="b">
        <f>IF(E814=15,"5°",IF(E814=18,"4°",IF(E814=22,"3°",IF(E814=27,"2°",IF(E814=34,"1°",IF(E814=42,"exc",IF(E814=50,"hfd",IF(E814=60,"ere"))))))))</f>
        <v>0</v>
      </c>
      <c r="G814" s="55"/>
    </row>
    <row r="815" spans="1:7" ht="12" customHeight="1" x14ac:dyDescent="0.2">
      <c r="A815" s="52"/>
      <c r="B815" s="53"/>
      <c r="E815" s="48"/>
      <c r="F815" s="54"/>
      <c r="G815" s="55"/>
    </row>
    <row r="816" spans="1:7" ht="12" customHeight="1" x14ac:dyDescent="0.2">
      <c r="A816" s="52"/>
      <c r="B816" s="53"/>
      <c r="C816" s="52"/>
      <c r="E816" s="48"/>
      <c r="F816" s="54"/>
      <c r="G816" s="55"/>
    </row>
    <row r="817" spans="1:7" ht="12" customHeight="1" x14ac:dyDescent="0.2">
      <c r="A817" s="52"/>
      <c r="B817" s="57"/>
      <c r="C817" s="52"/>
      <c r="E817" s="48"/>
      <c r="F817" s="54"/>
      <c r="G817" s="55"/>
    </row>
    <row r="818" spans="1:7" ht="12" customHeight="1" x14ac:dyDescent="0.2">
      <c r="A818" s="52"/>
      <c r="B818" s="57"/>
      <c r="C818" s="52"/>
      <c r="E818" s="48"/>
      <c r="F818" s="54"/>
      <c r="G818" s="55"/>
    </row>
    <row r="819" spans="1:7" ht="12" customHeight="1" x14ac:dyDescent="0.2">
      <c r="A819" s="52"/>
      <c r="B819" s="53"/>
      <c r="C819" s="52"/>
      <c r="E819" s="48"/>
      <c r="F819" s="54" t="b">
        <f>IF(E819=15,"5°",IF(E819=18,"4°",IF(E819=22,"3°",IF(E819=27,"2°",IF(E819=34,"1°",IF(E819=42,"exc",IF(E819=50,"hfd",IF(E819=60,"ere"))))))))</f>
        <v>0</v>
      </c>
      <c r="G819" s="55"/>
    </row>
    <row r="820" spans="1:7" ht="12" customHeight="1" x14ac:dyDescent="0.2">
      <c r="A820" s="52"/>
      <c r="B820" s="53"/>
      <c r="C820" s="52"/>
      <c r="E820" s="48"/>
      <c r="F820" s="54"/>
      <c r="G820" s="55"/>
    </row>
    <row r="821" spans="1:7" ht="12" customHeight="1" x14ac:dyDescent="0.2">
      <c r="A821" s="52"/>
      <c r="B821" s="53"/>
      <c r="C821" s="52"/>
      <c r="E821" s="48"/>
      <c r="F821" s="54"/>
      <c r="G821" s="55"/>
    </row>
    <row r="822" spans="1:7" ht="11.45" customHeight="1" x14ac:dyDescent="0.2">
      <c r="A822" s="52"/>
      <c r="B822" s="53"/>
      <c r="C822" s="52"/>
      <c r="E822" s="48"/>
      <c r="F822" s="54"/>
      <c r="G822" s="55"/>
    </row>
    <row r="823" spans="1:7" ht="11.45" customHeight="1" x14ac:dyDescent="0.2">
      <c r="A823" s="52"/>
      <c r="B823" s="53"/>
      <c r="C823" s="52"/>
      <c r="E823" s="48"/>
      <c r="F823" s="54"/>
      <c r="G823" s="55"/>
    </row>
    <row r="824" spans="1:7" ht="11.45" customHeight="1" x14ac:dyDescent="0.2">
      <c r="A824" s="52"/>
      <c r="B824" s="53"/>
      <c r="C824" s="52"/>
      <c r="E824" s="48"/>
      <c r="F824" s="54"/>
      <c r="G824" s="55"/>
    </row>
    <row r="825" spans="1:7" ht="12" customHeight="1" x14ac:dyDescent="0.2">
      <c r="A825" s="52"/>
      <c r="B825" s="53"/>
      <c r="C825" s="52"/>
      <c r="E825" s="48"/>
      <c r="F825" s="54"/>
      <c r="G825" s="55"/>
    </row>
    <row r="826" spans="1:7" ht="12" customHeight="1" x14ac:dyDescent="0.2">
      <c r="A826" s="52"/>
      <c r="B826" s="57"/>
      <c r="C826" s="52"/>
      <c r="E826" s="48"/>
      <c r="F826" s="54" t="b">
        <f>IF(E826=15,"5°",IF(E826=18,"4°",IF(E826=22,"3°",IF(E826=27,"2°",IF(E826=34,"1°",IF(E826=42,"exc",IF(E826=50,"hfd",IF(E826=60,"ere"))))))))</f>
        <v>0</v>
      </c>
      <c r="G826" s="55"/>
    </row>
    <row r="827" spans="1:7" ht="12" customHeight="1" x14ac:dyDescent="0.2">
      <c r="A827" s="52"/>
      <c r="B827" s="53"/>
      <c r="C827" s="52"/>
      <c r="E827" s="48"/>
      <c r="F827" s="54"/>
      <c r="G827" s="55"/>
    </row>
    <row r="828" spans="1:7" ht="12" customHeight="1" x14ac:dyDescent="0.2">
      <c r="A828" s="52"/>
      <c r="B828" s="53"/>
      <c r="C828" s="52"/>
      <c r="E828" s="48"/>
      <c r="F828" s="54"/>
      <c r="G828" s="55"/>
    </row>
    <row r="829" spans="1:7" ht="12" customHeight="1" x14ac:dyDescent="0.2">
      <c r="A829" s="52"/>
      <c r="B829" s="53"/>
      <c r="C829" s="52"/>
      <c r="E829" s="48"/>
      <c r="F829" s="54"/>
      <c r="G829" s="55"/>
    </row>
    <row r="830" spans="1:7" ht="12" customHeight="1" x14ac:dyDescent="0.2">
      <c r="A830" s="52"/>
      <c r="B830" s="53"/>
      <c r="C830" s="52"/>
      <c r="E830" s="48"/>
      <c r="F830" s="54"/>
      <c r="G830" s="55"/>
    </row>
    <row r="831" spans="1:7" ht="12" customHeight="1" x14ac:dyDescent="0.2">
      <c r="A831" s="52"/>
      <c r="B831" s="53"/>
      <c r="C831" s="52"/>
      <c r="E831" s="48"/>
      <c r="F831" s="54"/>
      <c r="G831" s="55"/>
    </row>
    <row r="832" spans="1:7" ht="12" customHeight="1" x14ac:dyDescent="0.2">
      <c r="A832" s="52"/>
      <c r="B832" s="53"/>
      <c r="C832" s="52"/>
      <c r="E832" s="48"/>
      <c r="F832" s="54"/>
      <c r="G832" s="55"/>
    </row>
    <row r="833" spans="1:7" ht="12" customHeight="1" x14ac:dyDescent="0.2">
      <c r="A833" s="52"/>
      <c r="B833" s="53"/>
      <c r="C833" s="52"/>
      <c r="E833" s="48"/>
      <c r="F833" s="54"/>
      <c r="G833" s="55"/>
    </row>
    <row r="834" spans="1:7" ht="12" customHeight="1" x14ac:dyDescent="0.2">
      <c r="A834" s="52"/>
      <c r="B834" s="53"/>
      <c r="C834" s="52"/>
      <c r="E834" s="48"/>
      <c r="F834" s="54"/>
      <c r="G834" s="55"/>
    </row>
    <row r="835" spans="1:7" ht="12" customHeight="1" x14ac:dyDescent="0.2">
      <c r="A835" s="52"/>
      <c r="B835" s="53"/>
      <c r="C835" s="52"/>
      <c r="E835" s="48"/>
      <c r="F835" s="54"/>
      <c r="G835" s="55"/>
    </row>
    <row r="836" spans="1:7" ht="12" customHeight="1" x14ac:dyDescent="0.2">
      <c r="A836" s="52"/>
      <c r="B836" s="53"/>
      <c r="C836" s="52"/>
      <c r="E836" s="48"/>
      <c r="F836" s="54"/>
      <c r="G836" s="55"/>
    </row>
    <row r="837" spans="1:7" ht="11.45" customHeight="1" x14ac:dyDescent="0.2">
      <c r="A837" s="52"/>
      <c r="B837" s="53"/>
      <c r="C837" s="52"/>
      <c r="E837" s="48"/>
      <c r="F837" s="54"/>
      <c r="G837" s="55"/>
    </row>
    <row r="838" spans="1:7" ht="11.45" customHeight="1" x14ac:dyDescent="0.2">
      <c r="A838" s="52"/>
      <c r="B838" s="57"/>
      <c r="C838" s="52"/>
      <c r="E838" s="48"/>
      <c r="F838" s="54"/>
      <c r="G838" s="55"/>
    </row>
    <row r="839" spans="1:7" ht="11.45" customHeight="1" x14ac:dyDescent="0.2">
      <c r="A839" s="52"/>
      <c r="B839" s="57"/>
      <c r="C839" s="52"/>
      <c r="E839" s="48"/>
      <c r="F839" s="54"/>
      <c r="G839" s="55"/>
    </row>
    <row r="840" spans="1:7" ht="11.45" customHeight="1" x14ac:dyDescent="0.2">
      <c r="A840" s="52"/>
      <c r="B840" s="57"/>
      <c r="C840" s="52"/>
      <c r="E840" s="48"/>
      <c r="F840" s="54"/>
      <c r="G840" s="55"/>
    </row>
    <row r="841" spans="1:7" ht="11.45" customHeight="1" x14ac:dyDescent="0.2">
      <c r="A841" s="52"/>
      <c r="B841" s="57"/>
      <c r="C841" s="52"/>
      <c r="E841" s="48"/>
      <c r="F841" s="54"/>
      <c r="G841" s="55"/>
    </row>
    <row r="842" spans="1:7" ht="11.45" customHeight="1" x14ac:dyDescent="0.2">
      <c r="A842" s="52"/>
      <c r="B842" s="57"/>
      <c r="C842" s="52"/>
      <c r="E842" s="48"/>
      <c r="F842" s="54"/>
      <c r="G842" s="55"/>
    </row>
    <row r="843" spans="1:7" ht="11.45" customHeight="1" x14ac:dyDescent="0.2">
      <c r="A843" s="52"/>
      <c r="B843" s="57"/>
      <c r="C843" s="52"/>
      <c r="E843" s="48"/>
      <c r="F843" s="54"/>
      <c r="G843" s="55"/>
    </row>
    <row r="844" spans="1:7" ht="11.45" customHeight="1" x14ac:dyDescent="0.2">
      <c r="A844" s="52"/>
      <c r="B844" s="57"/>
      <c r="C844" s="52"/>
      <c r="E844" s="48"/>
      <c r="F844" s="54"/>
      <c r="G844" s="55"/>
    </row>
    <row r="845" spans="1:7" ht="11.45" customHeight="1" x14ac:dyDescent="0.2">
      <c r="A845" s="52"/>
      <c r="B845" s="57"/>
      <c r="C845" s="52"/>
      <c r="E845" s="48"/>
      <c r="F845" s="54"/>
      <c r="G845" s="55"/>
    </row>
    <row r="846" spans="1:7" ht="11.45" customHeight="1" x14ac:dyDescent="0.2">
      <c r="A846" s="52"/>
      <c r="B846" s="57"/>
      <c r="C846" s="52"/>
      <c r="E846" s="48"/>
      <c r="F846" s="54"/>
      <c r="G846" s="55"/>
    </row>
    <row r="847" spans="1:7" ht="11.45" customHeight="1" x14ac:dyDescent="0.25">
      <c r="A847" s="52"/>
      <c r="B847" s="58"/>
      <c r="G847" s="55"/>
    </row>
    <row r="848" spans="1:7" ht="11.45" customHeight="1" x14ac:dyDescent="0.2">
      <c r="A848" s="52"/>
      <c r="B848" s="53"/>
      <c r="C848" s="52"/>
      <c r="E848" s="48"/>
      <c r="F848" s="54"/>
      <c r="G848" s="55"/>
    </row>
    <row r="849" spans="1:7" ht="12" customHeight="1" x14ac:dyDescent="0.2">
      <c r="A849" s="52"/>
      <c r="B849" s="53"/>
      <c r="C849" s="52"/>
      <c r="E849" s="48"/>
      <c r="F849" s="54"/>
      <c r="G849" s="55"/>
    </row>
    <row r="850" spans="1:7" ht="12" customHeight="1" x14ac:dyDescent="0.2">
      <c r="B850" s="85"/>
      <c r="C850" s="52"/>
      <c r="E850" s="48"/>
      <c r="F850" s="54"/>
      <c r="G850" s="55"/>
    </row>
    <row r="851" spans="1:7" ht="12" customHeight="1" x14ac:dyDescent="0.2">
      <c r="B851" s="86"/>
      <c r="C851" s="52"/>
      <c r="E851" s="48"/>
      <c r="F851" s="54"/>
      <c r="G851" s="55"/>
    </row>
    <row r="852" spans="1:7" ht="12" customHeight="1" x14ac:dyDescent="0.2">
      <c r="B852" s="86"/>
      <c r="C852" s="52"/>
      <c r="E852" s="48"/>
      <c r="F852" s="54"/>
      <c r="G852" s="55"/>
    </row>
    <row r="853" spans="1:7" ht="12" customHeight="1" x14ac:dyDescent="0.2">
      <c r="B853" s="86"/>
      <c r="C853" s="52"/>
      <c r="E853" s="48"/>
      <c r="F853" s="54"/>
      <c r="G853" s="55"/>
    </row>
    <row r="854" spans="1:7" ht="12" customHeight="1" x14ac:dyDescent="0.2">
      <c r="B854" s="86"/>
      <c r="C854" s="52"/>
      <c r="E854" s="48"/>
      <c r="F854" s="54"/>
      <c r="G854" s="55"/>
    </row>
    <row r="855" spans="1:7" ht="12" customHeight="1" x14ac:dyDescent="0.2">
      <c r="B855" s="86"/>
      <c r="C855" s="52"/>
      <c r="E855" s="48"/>
      <c r="F855" s="54"/>
      <c r="G855" s="55"/>
    </row>
    <row r="856" spans="1:7" ht="12" customHeight="1" x14ac:dyDescent="0.2">
      <c r="B856" s="86"/>
      <c r="C856" s="52"/>
      <c r="E856" s="48"/>
      <c r="F856" s="54"/>
      <c r="G856" s="55"/>
    </row>
    <row r="857" spans="1:7" ht="12" customHeight="1" x14ac:dyDescent="0.2">
      <c r="B857" s="86"/>
      <c r="C857" s="52"/>
      <c r="E857" s="48"/>
      <c r="F857" s="54"/>
      <c r="G857" s="55"/>
    </row>
    <row r="858" spans="1:7" ht="12" customHeight="1" x14ac:dyDescent="0.2">
      <c r="A858" s="52"/>
      <c r="B858" s="57"/>
      <c r="C858" s="52"/>
      <c r="E858" s="48"/>
      <c r="F858" s="54"/>
      <c r="G858" s="55"/>
    </row>
    <row r="859" spans="1:7" ht="12" customHeight="1" x14ac:dyDescent="0.2">
      <c r="B859" s="86"/>
      <c r="C859" s="52"/>
      <c r="E859" s="48"/>
      <c r="F859" s="54"/>
      <c r="G859" s="55"/>
    </row>
    <row r="860" spans="1:7" ht="12" customHeight="1" x14ac:dyDescent="0.2">
      <c r="B860" s="86"/>
      <c r="C860" s="52"/>
      <c r="E860" s="48"/>
      <c r="F860" s="54"/>
      <c r="G860" s="55"/>
    </row>
    <row r="861" spans="1:7" ht="12" customHeight="1" x14ac:dyDescent="0.2">
      <c r="B861" s="86"/>
      <c r="C861" s="52"/>
      <c r="E861" s="48"/>
      <c r="F861" s="54"/>
      <c r="G861" s="55"/>
    </row>
    <row r="862" spans="1:7" ht="12" customHeight="1" x14ac:dyDescent="0.2">
      <c r="B862" s="86"/>
      <c r="C862" s="52"/>
      <c r="E862" s="48"/>
      <c r="F862" s="54"/>
      <c r="G862" s="55"/>
    </row>
    <row r="863" spans="1:7" ht="12" customHeight="1" x14ac:dyDescent="0.2">
      <c r="A863" s="52"/>
      <c r="B863" s="53"/>
      <c r="C863" s="52"/>
      <c r="E863" s="48"/>
      <c r="F863" s="54"/>
      <c r="G863" s="55"/>
    </row>
    <row r="864" spans="1:7" ht="12" customHeight="1" x14ac:dyDescent="0.2">
      <c r="B864" s="86"/>
      <c r="C864" s="52"/>
      <c r="E864" s="48"/>
      <c r="F864" s="54"/>
      <c r="G864" s="55"/>
    </row>
    <row r="865" spans="1:7" ht="12" customHeight="1" x14ac:dyDescent="0.2">
      <c r="B865" s="86"/>
      <c r="C865" s="52"/>
      <c r="E865" s="48"/>
      <c r="F865" s="54"/>
      <c r="G865" s="55"/>
    </row>
    <row r="866" spans="1:7" ht="12" customHeight="1" x14ac:dyDescent="0.2">
      <c r="A866" s="52"/>
      <c r="B866" s="53"/>
      <c r="C866" s="52"/>
      <c r="E866" s="48"/>
      <c r="F866" s="54"/>
      <c r="G866" s="55"/>
    </row>
    <row r="867" spans="1:7" ht="12" customHeight="1" x14ac:dyDescent="0.2">
      <c r="B867" s="86"/>
      <c r="C867" s="52"/>
      <c r="E867" s="48"/>
      <c r="F867" s="54"/>
      <c r="G867" s="55"/>
    </row>
    <row r="868" spans="1:7" ht="12" customHeight="1" x14ac:dyDescent="0.2">
      <c r="B868" s="86"/>
      <c r="C868" s="52"/>
      <c r="E868" s="48"/>
      <c r="F868" s="54"/>
      <c r="G868" s="69"/>
    </row>
    <row r="869" spans="1:7" ht="12" customHeight="1" x14ac:dyDescent="0.2">
      <c r="B869" s="57"/>
      <c r="C869" s="52"/>
      <c r="E869" s="48"/>
      <c r="F869" s="54"/>
      <c r="G869" s="72"/>
    </row>
    <row r="870" spans="1:7" ht="12" customHeight="1" x14ac:dyDescent="0.2">
      <c r="B870" s="86"/>
      <c r="C870" s="52"/>
      <c r="E870" s="48"/>
      <c r="F870" s="54"/>
      <c r="G870" s="72"/>
    </row>
    <row r="871" spans="1:7" ht="12" customHeight="1" x14ac:dyDescent="0.2">
      <c r="A871" s="52"/>
      <c r="B871" s="53"/>
      <c r="C871" s="52"/>
      <c r="E871" s="48"/>
      <c r="F871" s="54"/>
      <c r="G871" s="55"/>
    </row>
    <row r="872" spans="1:7" ht="12" customHeight="1" x14ac:dyDescent="0.2">
      <c r="A872" s="52"/>
      <c r="B872" s="57"/>
      <c r="C872" s="52"/>
      <c r="E872" s="48"/>
      <c r="F872" s="54"/>
      <c r="G872" s="55"/>
    </row>
    <row r="873" spans="1:7" ht="12" customHeight="1" x14ac:dyDescent="0.2">
      <c r="B873" s="86"/>
      <c r="C873" s="52"/>
      <c r="E873" s="48"/>
      <c r="F873" s="54"/>
      <c r="G873" s="55"/>
    </row>
    <row r="874" spans="1:7" ht="12" customHeight="1" x14ac:dyDescent="0.2">
      <c r="B874" s="86"/>
      <c r="C874" s="52"/>
      <c r="E874" s="48"/>
      <c r="F874" s="54"/>
      <c r="G874" s="55"/>
    </row>
    <row r="875" spans="1:7" ht="12" customHeight="1" x14ac:dyDescent="0.2">
      <c r="B875" s="86"/>
      <c r="C875" s="52"/>
      <c r="E875" s="48"/>
      <c r="F875" s="54"/>
      <c r="G875" s="55"/>
    </row>
    <row r="876" spans="1:7" ht="12" customHeight="1" x14ac:dyDescent="0.2">
      <c r="B876" s="86"/>
      <c r="C876" s="52"/>
      <c r="E876" s="48"/>
      <c r="F876" s="54"/>
      <c r="G876" s="55"/>
    </row>
    <row r="877" spans="1:7" ht="12" customHeight="1" x14ac:dyDescent="0.2">
      <c r="B877" s="86"/>
      <c r="C877" s="52"/>
      <c r="E877" s="48"/>
      <c r="F877" s="54"/>
      <c r="G877" s="55"/>
    </row>
    <row r="878" spans="1:7" ht="11.45" customHeight="1" x14ac:dyDescent="0.2">
      <c r="B878" s="86"/>
      <c r="C878" s="52"/>
      <c r="E878" s="48"/>
      <c r="F878" s="54"/>
      <c r="G878" s="55"/>
    </row>
    <row r="879" spans="1:7" ht="11.45" customHeight="1" x14ac:dyDescent="0.2">
      <c r="B879" s="86"/>
      <c r="C879" s="52"/>
      <c r="E879" s="48"/>
      <c r="F879" s="54"/>
      <c r="G879" s="55"/>
    </row>
    <row r="880" spans="1:7" ht="11.45" customHeight="1" x14ac:dyDescent="0.2">
      <c r="B880" s="86"/>
      <c r="C880" s="52"/>
      <c r="E880" s="48"/>
      <c r="F880" s="54"/>
      <c r="G880" s="55"/>
    </row>
    <row r="881" spans="1:7" ht="11.45" customHeight="1" x14ac:dyDescent="0.2">
      <c r="A881" s="52"/>
      <c r="B881" s="57"/>
      <c r="C881" s="52"/>
      <c r="E881" s="48"/>
      <c r="F881" s="54"/>
      <c r="G881" s="55"/>
    </row>
    <row r="882" spans="1:7" ht="12" customHeight="1" x14ac:dyDescent="0.2">
      <c r="B882" s="53"/>
      <c r="C882" s="52"/>
      <c r="E882" s="48"/>
      <c r="F882" s="54"/>
      <c r="G882" s="55"/>
    </row>
    <row r="883" spans="1:7" ht="12" customHeight="1" x14ac:dyDescent="0.2">
      <c r="B883" s="53"/>
      <c r="C883" s="52"/>
      <c r="E883" s="48"/>
      <c r="F883" s="54"/>
      <c r="G883" s="51"/>
    </row>
    <row r="884" spans="1:7" x14ac:dyDescent="0.2">
      <c r="A884" s="52"/>
      <c r="B884" s="53"/>
      <c r="C884" s="52"/>
      <c r="E884" s="48"/>
      <c r="F884" s="54"/>
      <c r="G884" s="55"/>
    </row>
    <row r="885" spans="1:7" ht="12" customHeight="1" x14ac:dyDescent="0.2">
      <c r="B885" s="53"/>
      <c r="C885" s="52"/>
      <c r="E885" s="48"/>
      <c r="F885" s="54"/>
      <c r="G885" s="55"/>
    </row>
    <row r="886" spans="1:7" ht="12.75" customHeight="1" x14ac:dyDescent="0.2">
      <c r="A886" s="51"/>
      <c r="B886" s="53"/>
      <c r="C886" s="52"/>
      <c r="E886" s="48"/>
      <c r="F886" s="54"/>
      <c r="G886" s="55"/>
    </row>
    <row r="887" spans="1:7" ht="12" customHeight="1" x14ac:dyDescent="0.2">
      <c r="A887" s="51"/>
      <c r="B887" s="53"/>
      <c r="C887" s="52"/>
      <c r="E887" s="48"/>
      <c r="F887" s="54"/>
      <c r="G887" s="55"/>
    </row>
    <row r="888" spans="1:7" ht="12" customHeight="1" x14ac:dyDescent="0.2">
      <c r="A888" s="51"/>
      <c r="B888" s="53"/>
      <c r="C888" s="52"/>
      <c r="E888" s="48"/>
      <c r="F888" s="54"/>
      <c r="G888" s="55"/>
    </row>
    <row r="889" spans="1:7" ht="12" customHeight="1" x14ac:dyDescent="0.2">
      <c r="A889" s="51"/>
      <c r="B889" s="53"/>
      <c r="C889" s="52"/>
      <c r="E889" s="48"/>
      <c r="F889" s="54"/>
      <c r="G889" s="55"/>
    </row>
    <row r="890" spans="1:7" ht="12" customHeight="1" x14ac:dyDescent="0.2">
      <c r="A890" s="51"/>
      <c r="B890" s="53"/>
      <c r="C890" s="52"/>
      <c r="E890" s="48"/>
      <c r="F890" s="54"/>
      <c r="G890" s="55"/>
    </row>
    <row r="891" spans="1:7" ht="12" customHeight="1" x14ac:dyDescent="0.2">
      <c r="A891" s="51"/>
      <c r="B891" s="53"/>
      <c r="C891" s="52"/>
      <c r="E891" s="48"/>
      <c r="F891" s="54"/>
      <c r="G891" s="55"/>
    </row>
    <row r="892" spans="1:7" ht="12" customHeight="1" x14ac:dyDescent="0.2">
      <c r="A892" s="51"/>
      <c r="B892" s="53"/>
      <c r="C892" s="52"/>
      <c r="E892" s="48"/>
      <c r="F892" s="54"/>
      <c r="G892" s="55"/>
    </row>
    <row r="893" spans="1:7" ht="12" customHeight="1" x14ac:dyDescent="0.2">
      <c r="A893" s="51"/>
      <c r="B893" s="53"/>
      <c r="C893" s="52"/>
      <c r="E893" s="48"/>
      <c r="F893" s="54"/>
      <c r="G893" s="55"/>
    </row>
    <row r="894" spans="1:7" ht="12" customHeight="1" x14ac:dyDescent="0.2">
      <c r="A894" s="51"/>
      <c r="B894" s="53"/>
      <c r="C894" s="52"/>
      <c r="E894" s="48"/>
      <c r="F894" s="54"/>
      <c r="G894" s="55"/>
    </row>
    <row r="895" spans="1:7" ht="12" customHeight="1" x14ac:dyDescent="0.2">
      <c r="A895" s="51"/>
      <c r="B895" s="53"/>
      <c r="C895" s="52"/>
      <c r="E895" s="48"/>
      <c r="F895" s="54"/>
      <c r="G895" s="55"/>
    </row>
    <row r="896" spans="1:7" ht="12" customHeight="1" x14ac:dyDescent="0.2">
      <c r="A896" s="51"/>
      <c r="B896" s="53"/>
      <c r="C896" s="52"/>
      <c r="E896" s="48"/>
      <c r="F896" s="54"/>
      <c r="G896" s="55"/>
    </row>
    <row r="897" spans="1:7" ht="12" customHeight="1" x14ac:dyDescent="0.2">
      <c r="A897" s="51"/>
      <c r="B897" s="53"/>
      <c r="C897" s="52"/>
      <c r="E897" s="48"/>
      <c r="F897" s="54"/>
      <c r="G897" s="55"/>
    </row>
    <row r="898" spans="1:7" ht="12" customHeight="1" x14ac:dyDescent="0.2">
      <c r="A898" s="51"/>
      <c r="B898" s="53"/>
      <c r="C898" s="52"/>
      <c r="E898" s="48"/>
      <c r="F898" s="54"/>
      <c r="G898" s="55"/>
    </row>
    <row r="899" spans="1:7" ht="12" customHeight="1" x14ac:dyDescent="0.2">
      <c r="A899" s="51"/>
      <c r="B899" s="53"/>
      <c r="C899" s="52"/>
      <c r="E899" s="48"/>
      <c r="F899" s="54"/>
      <c r="G899" s="55"/>
    </row>
    <row r="900" spans="1:7" x14ac:dyDescent="0.2">
      <c r="A900" s="51"/>
      <c r="B900" s="57"/>
      <c r="C900" s="52"/>
      <c r="E900" s="48"/>
      <c r="F900" s="54"/>
      <c r="G900" s="55"/>
    </row>
    <row r="901" spans="1:7" ht="12" customHeight="1" x14ac:dyDescent="0.2">
      <c r="A901" s="51"/>
      <c r="B901" s="53"/>
      <c r="C901" s="52"/>
      <c r="E901" s="48"/>
      <c r="F901" s="54"/>
      <c r="G901" s="55"/>
    </row>
    <row r="902" spans="1:7" x14ac:dyDescent="0.2">
      <c r="A902" s="52"/>
      <c r="B902" s="53"/>
      <c r="C902" s="52"/>
      <c r="E902" s="48"/>
      <c r="F902" s="54"/>
      <c r="G902" s="55"/>
    </row>
    <row r="903" spans="1:7" x14ac:dyDescent="0.2">
      <c r="B903" s="57"/>
      <c r="C903" s="52"/>
      <c r="E903" s="48"/>
      <c r="F903" s="54"/>
      <c r="G903" s="55"/>
    </row>
    <row r="904" spans="1:7" ht="12" customHeight="1" x14ac:dyDescent="0.2">
      <c r="B904" s="53"/>
      <c r="C904" s="52"/>
      <c r="E904" s="48"/>
      <c r="F904" s="54"/>
      <c r="G904" s="55"/>
    </row>
    <row r="905" spans="1:7" x14ac:dyDescent="0.2">
      <c r="A905" s="52"/>
      <c r="B905" s="53"/>
      <c r="C905" s="52"/>
      <c r="E905" s="48"/>
      <c r="F905" s="54"/>
      <c r="G905" s="55"/>
    </row>
    <row r="906" spans="1:7" x14ac:dyDescent="0.2">
      <c r="B906" s="57"/>
      <c r="C906" s="52"/>
      <c r="E906" s="48"/>
      <c r="F906" s="54"/>
      <c r="G906" s="72"/>
    </row>
    <row r="907" spans="1:7" ht="12" customHeight="1" x14ac:dyDescent="0.2">
      <c r="B907" s="53"/>
      <c r="C907" s="52"/>
      <c r="E907" s="48"/>
      <c r="F907" s="54"/>
      <c r="G907" s="55"/>
    </row>
    <row r="908" spans="1:7" ht="15.75" customHeight="1" x14ac:dyDescent="0.2">
      <c r="B908" s="57"/>
      <c r="C908" s="52"/>
      <c r="E908" s="48"/>
      <c r="F908" s="54"/>
      <c r="G908" s="55"/>
    </row>
    <row r="909" spans="1:7" ht="12" customHeight="1" x14ac:dyDescent="0.2">
      <c r="B909" s="53"/>
      <c r="C909" s="52"/>
      <c r="D909" s="87"/>
      <c r="E909" s="48"/>
      <c r="F909" s="54"/>
      <c r="G909" s="55"/>
    </row>
    <row r="910" spans="1:7" ht="12" customHeight="1" x14ac:dyDescent="0.2">
      <c r="B910" s="53"/>
      <c r="C910" s="52"/>
      <c r="D910" s="87"/>
      <c r="E910" s="48"/>
      <c r="F910" s="54"/>
      <c r="G910" s="55"/>
    </row>
    <row r="911" spans="1:7" x14ac:dyDescent="0.2">
      <c r="A911" s="52"/>
      <c r="B911" s="53"/>
      <c r="C911" s="52"/>
      <c r="E911" s="48"/>
      <c r="F911" s="54"/>
      <c r="G911" s="55"/>
    </row>
    <row r="912" spans="1:7" x14ac:dyDescent="0.2">
      <c r="B912" s="53"/>
    </row>
  </sheetData>
  <pageMargins left="0.75" right="0.75" top="0.24" bottom="0.19" header="0.17" footer="0.16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34"/>
  <sheetViews>
    <sheetView tabSelected="1" workbookViewId="0">
      <selection activeCell="L234" sqref="L234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hidden="1" customWidth="1"/>
    <col min="16" max="16" width="2.5703125" hidden="1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46" width="2.7109375" customWidth="1"/>
    <col min="47" max="54" width="2.7109375" hidden="1" customWidth="1"/>
    <col min="55" max="84" width="2.7109375" customWidth="1"/>
  </cols>
  <sheetData>
    <row r="1" spans="1:49" ht="24.75" x14ac:dyDescent="0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</row>
    <row r="2" spans="1:49" ht="2.25" customHeight="1" x14ac:dyDescent="0.2"/>
    <row r="3" spans="1:49" ht="20.25" customHeight="1" x14ac:dyDescent="0.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</row>
    <row r="4" spans="1:49" ht="18.75" customHeight="1" x14ac:dyDescent="0.4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</row>
    <row r="5" spans="1:49" ht="3" customHeight="1" x14ac:dyDescent="0.2"/>
    <row r="6" spans="1:49" ht="15" x14ac:dyDescent="0.25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</row>
    <row r="7" spans="1:4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 t="s">
        <v>4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9" spans="1:49" ht="15" x14ac:dyDescent="0.25">
      <c r="A9" s="3" t="s">
        <v>5</v>
      </c>
      <c r="B9" s="3"/>
      <c r="C9" s="4"/>
      <c r="D9" s="4"/>
      <c r="E9" s="4"/>
      <c r="F9" s="1"/>
      <c r="G9" s="1"/>
      <c r="H9" s="1"/>
      <c r="I9" s="1"/>
      <c r="J9" s="1"/>
      <c r="K9" s="1"/>
      <c r="L9" s="1"/>
      <c r="M9" s="1"/>
    </row>
    <row r="10" spans="1:49" ht="6.75" customHeight="1" x14ac:dyDescent="0.2"/>
    <row r="11" spans="1:49" x14ac:dyDescent="0.2">
      <c r="A11" s="28">
        <v>7461</v>
      </c>
      <c r="B11" s="29"/>
      <c r="D11" s="30" t="s">
        <v>156</v>
      </c>
      <c r="E11" s="31"/>
      <c r="F11" s="31"/>
      <c r="G11" s="31"/>
      <c r="H11" s="31"/>
      <c r="I11" s="31"/>
      <c r="J11" s="32"/>
      <c r="L11" s="33" t="s">
        <v>625</v>
      </c>
      <c r="M11" s="34"/>
      <c r="O11" s="5" t="e">
        <f>VLOOKUP(A11,#REF!,6,FALSE)</f>
        <v>#REF!</v>
      </c>
      <c r="P11" s="5" t="e">
        <f>VLOOKUP(A11,#REF!,4,FALSE)</f>
        <v>#REF!</v>
      </c>
      <c r="R11" s="5">
        <v>10</v>
      </c>
      <c r="S11" s="5">
        <v>18</v>
      </c>
      <c r="T11" s="5"/>
      <c r="U11" s="5">
        <v>6</v>
      </c>
      <c r="V11" s="5">
        <v>18</v>
      </c>
      <c r="W11" s="5"/>
      <c r="X11" s="5"/>
      <c r="Y11" s="5"/>
      <c r="Z11" s="5"/>
      <c r="AA11" s="5"/>
      <c r="AB11" s="5"/>
      <c r="AP11" s="35">
        <f>ROUNDDOWN(AV11/AW11,3)</f>
        <v>0.44400000000000001</v>
      </c>
      <c r="AQ11" s="36"/>
      <c r="AS11" s="6" t="str">
        <f>IF(AP11&lt;0.61,"OG",IF(AND(AP11&gt;=0.61,AP11&lt;0.765),"MG",IF(AND(AP11&gt;=0.765,AP11&lt;0.95),"PR",IF(AP11&gt;=0.95,"DPR"))))</f>
        <v>OG</v>
      </c>
      <c r="AV11">
        <f>SUM(R11,U11,X11,AA11,AD11,AG11,AJ11,AM11)</f>
        <v>16</v>
      </c>
      <c r="AW11">
        <f>SUM(S11,V11,Y11,AB11,AE11,AH11,AK11,AN11)</f>
        <v>36</v>
      </c>
    </row>
    <row r="12" spans="1:49" ht="6" customHeight="1" x14ac:dyDescent="0.2">
      <c r="AP12" s="7"/>
      <c r="AQ12" s="7"/>
      <c r="AR12" s="7"/>
      <c r="AS12" s="7"/>
    </row>
    <row r="13" spans="1:49" x14ac:dyDescent="0.2">
      <c r="A13" s="28">
        <v>9078</v>
      </c>
      <c r="B13" s="29"/>
      <c r="D13" s="30" t="s">
        <v>495</v>
      </c>
      <c r="E13" s="31"/>
      <c r="F13" s="31"/>
      <c r="G13" s="31"/>
      <c r="H13" s="31"/>
      <c r="I13" s="31"/>
      <c r="J13" s="32"/>
      <c r="L13" s="33" t="s">
        <v>114</v>
      </c>
      <c r="M13" s="34"/>
      <c r="O13" s="5" t="e">
        <f>VLOOKUP(A13,#REF!,6,FALSE)</f>
        <v>#REF!</v>
      </c>
      <c r="P13" s="5" t="e">
        <f>VLOOKUP(A13,#REF!,4,FALSE)</f>
        <v>#REF!</v>
      </c>
      <c r="R13" s="5">
        <v>12</v>
      </c>
      <c r="S13" s="5">
        <v>29</v>
      </c>
      <c r="T13" s="5"/>
      <c r="U13" s="5">
        <v>14</v>
      </c>
      <c r="V13" s="5">
        <v>24</v>
      </c>
      <c r="W13" s="5"/>
      <c r="X13" s="5"/>
      <c r="Y13" s="5"/>
      <c r="Z13" s="5"/>
      <c r="AA13" s="5"/>
      <c r="AB13" s="5"/>
      <c r="AP13" s="35">
        <f>ROUNDDOWN(AV13/AW13,3)</f>
        <v>0.49</v>
      </c>
      <c r="AQ13" s="36"/>
      <c r="AS13" s="6" t="str">
        <f>IF(AP13&lt;0.61,"OG",IF(AND(AP13&gt;=0.61,AP13&lt;0.765),"MG",IF(AND(AP13&gt;=0.765,AP13&lt;0.95),"PR",IF(AP13&gt;=0.95,"DPR"))))</f>
        <v>OG</v>
      </c>
      <c r="AV13">
        <f>SUM(R13,U13,X13,AA13,AD13,AG13,AJ13,AM13)</f>
        <v>26</v>
      </c>
      <c r="AW13">
        <f>SUM(S13,V13,Y13,AB13,AE13,AH13,AK13,AN13)</f>
        <v>53</v>
      </c>
    </row>
    <row r="14" spans="1:49" ht="4.5" customHeight="1" x14ac:dyDescent="0.2">
      <c r="AP14" s="7"/>
      <c r="AQ14" s="7"/>
      <c r="AR14" s="7"/>
      <c r="AS14" s="7"/>
    </row>
    <row r="15" spans="1:49" x14ac:dyDescent="0.2">
      <c r="A15" s="28">
        <v>4775</v>
      </c>
      <c r="B15" s="29"/>
      <c r="D15" s="30" t="s">
        <v>283</v>
      </c>
      <c r="E15" s="31"/>
      <c r="F15" s="31"/>
      <c r="G15" s="31"/>
      <c r="H15" s="31"/>
      <c r="I15" s="31"/>
      <c r="J15" s="32"/>
      <c r="L15" s="33" t="s">
        <v>281</v>
      </c>
      <c r="M15" s="34"/>
      <c r="O15" s="5" t="e">
        <f>VLOOKUP(A15,#REF!,6,FALSE)</f>
        <v>#REF!</v>
      </c>
      <c r="P15" s="5" t="e">
        <f>VLOOKUP(A15,#REF!,4,FALSE)</f>
        <v>#REF!</v>
      </c>
      <c r="R15" s="5">
        <v>17</v>
      </c>
      <c r="S15" s="5">
        <v>32</v>
      </c>
      <c r="T15" s="5"/>
      <c r="U15" s="5">
        <v>21</v>
      </c>
      <c r="V15" s="5">
        <v>18</v>
      </c>
      <c r="W15" s="5"/>
      <c r="X15" s="5"/>
      <c r="Y15" s="5"/>
      <c r="Z15" s="5"/>
      <c r="AA15" s="5"/>
      <c r="AB15" s="5"/>
      <c r="AP15" s="35">
        <f>ROUNDDOWN(AV15/AW15,3)</f>
        <v>0.76</v>
      </c>
      <c r="AQ15" s="36"/>
      <c r="AS15" s="6" t="str">
        <f>IF(AP15&lt;0.765,"OG",IF(AND(AP15&gt;=0.765,AP15&lt;0.95),"MG",IF(AP15&gt;=0.95,"PR")))</f>
        <v>OG</v>
      </c>
      <c r="AV15">
        <f>SUM(R15,U15,X15,AA15,AD15,AG15,AJ15,AM15)</f>
        <v>38</v>
      </c>
      <c r="AW15">
        <f>SUM(S15,V15,Y15,AB15,AE15,AH15,AK15,AN15)</f>
        <v>50</v>
      </c>
    </row>
    <row r="16" spans="1:49" ht="3" customHeight="1" x14ac:dyDescent="0.2"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49" x14ac:dyDescent="0.2">
      <c r="A17" s="28">
        <v>9508</v>
      </c>
      <c r="B17" s="29"/>
      <c r="D17" s="30" t="s">
        <v>642</v>
      </c>
      <c r="E17" s="31"/>
      <c r="F17" s="31"/>
      <c r="G17" s="31"/>
      <c r="H17" s="31"/>
      <c r="I17" s="31"/>
      <c r="J17" s="32"/>
      <c r="L17" s="33" t="s">
        <v>365</v>
      </c>
      <c r="M17" s="34"/>
      <c r="O17" s="5" t="e">
        <f>VLOOKUP(A17,#REF!,6,FALSE)</f>
        <v>#REF!</v>
      </c>
      <c r="P17" s="5" t="e">
        <f>VLOOKUP(A17,#REF!,4,FALSE)</f>
        <v>#REF!</v>
      </c>
      <c r="R17" s="5">
        <v>6</v>
      </c>
      <c r="S17" s="5">
        <v>23</v>
      </c>
      <c r="T17" s="5"/>
      <c r="U17" s="5">
        <v>21</v>
      </c>
      <c r="V17" s="5">
        <v>43</v>
      </c>
      <c r="W17" s="5"/>
      <c r="X17" s="5"/>
      <c r="Y17" s="5"/>
      <c r="Z17" s="5"/>
      <c r="AA17" s="5"/>
      <c r="AB17" s="5"/>
      <c r="AP17" s="35">
        <f>ROUNDDOWN(AV17/AW17,3)</f>
        <v>0.40899999999999997</v>
      </c>
      <c r="AQ17" s="36"/>
      <c r="AS17" s="6" t="str">
        <f>IF(AP17&lt;0.765,"OG",IF(AND(AP17&gt;=0.765,AP17&lt;0.95),"MG",IF(AP17&gt;=0.95,"PR")))</f>
        <v>OG</v>
      </c>
      <c r="AV17">
        <f>SUM(R17,U17,X17,AA17,AD17,AG17,AJ17,AM17)</f>
        <v>27</v>
      </c>
      <c r="AW17">
        <f>SUM(S17,V17,Y17,AB17,AE17,AH17,AK17,AN17)</f>
        <v>66</v>
      </c>
    </row>
    <row r="18" spans="1:49" ht="3" customHeight="1" x14ac:dyDescent="0.2"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49" x14ac:dyDescent="0.2">
      <c r="A19" s="28">
        <v>1035</v>
      </c>
      <c r="B19" s="29"/>
      <c r="D19" s="30" t="s">
        <v>628</v>
      </c>
      <c r="E19" s="31"/>
      <c r="F19" s="31"/>
      <c r="G19" s="31"/>
      <c r="H19" s="31"/>
      <c r="I19" s="31"/>
      <c r="J19" s="32"/>
      <c r="L19" s="33" t="s">
        <v>629</v>
      </c>
      <c r="M19" s="34"/>
      <c r="O19" s="5" t="e">
        <f>VLOOKUP(A19,#REF!,6,FALSE)</f>
        <v>#REF!</v>
      </c>
      <c r="P19" s="5" t="e">
        <f>VLOOKUP(A19,#REF!,4,FALSE)</f>
        <v>#REF!</v>
      </c>
      <c r="R19" s="5">
        <v>21</v>
      </c>
      <c r="S19" s="5">
        <v>26</v>
      </c>
      <c r="T19" s="5"/>
      <c r="U19" s="5">
        <v>11</v>
      </c>
      <c r="V19" s="5">
        <v>9</v>
      </c>
      <c r="W19" s="5"/>
      <c r="X19" s="5"/>
      <c r="Y19" s="5"/>
      <c r="Z19" s="5"/>
      <c r="AA19" s="5"/>
      <c r="AB19" s="5"/>
      <c r="AP19" s="35">
        <f>ROUNDDOWN(AV19/AW19,3)</f>
        <v>0.91400000000000003</v>
      </c>
      <c r="AQ19" s="36"/>
      <c r="AS19" s="6" t="str">
        <f>IF(AP19&lt;0.765,"OG",IF(AND(AP19&gt;=0.765,AP19&lt;0.95),"MG",IF(AP19&gt;=0.95,"PR")))</f>
        <v>MG</v>
      </c>
      <c r="AV19">
        <f>SUM(R19,U19,X19,AA19,AD19,AG19,AJ19,AM19)</f>
        <v>32</v>
      </c>
      <c r="AW19">
        <f>SUM(S19,V19,Y19,AB19,AE19,AH19,AK19,AN19)</f>
        <v>35</v>
      </c>
    </row>
    <row r="20" spans="1:49" ht="3" customHeight="1" x14ac:dyDescent="0.2"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49" x14ac:dyDescent="0.2">
      <c r="A21" s="28">
        <v>4656</v>
      </c>
      <c r="B21" s="29"/>
      <c r="D21" s="30" t="s">
        <v>292</v>
      </c>
      <c r="E21" s="31"/>
      <c r="F21" s="31"/>
      <c r="G21" s="31"/>
      <c r="H21" s="31"/>
      <c r="I21" s="31"/>
      <c r="J21" s="32"/>
      <c r="L21" s="33" t="s">
        <v>281</v>
      </c>
      <c r="M21" s="34"/>
      <c r="O21" s="5" t="e">
        <f>VLOOKUP(A21,#REF!,6,FALSE)</f>
        <v>#REF!</v>
      </c>
      <c r="P21" s="5" t="e">
        <f>VLOOKUP(A21,#REF!,4,FALSE)</f>
        <v>#REF!</v>
      </c>
      <c r="R21" s="5">
        <v>14</v>
      </c>
      <c r="S21" s="5">
        <v>24</v>
      </c>
      <c r="T21" s="5"/>
      <c r="U21" s="5">
        <v>21</v>
      </c>
      <c r="V21" s="5">
        <v>21</v>
      </c>
      <c r="W21" s="5"/>
      <c r="X21" s="5"/>
      <c r="Y21" s="5"/>
      <c r="Z21" s="5"/>
      <c r="AA21" s="5"/>
      <c r="AB21" s="5"/>
      <c r="AP21" s="35">
        <f>ROUNDDOWN(AV21/AW21,3)</f>
        <v>0.77700000000000002</v>
      </c>
      <c r="AQ21" s="36"/>
      <c r="AS21" s="6" t="str">
        <f>IF(AP21&lt;0.765,"OG",IF(AND(AP21&gt;=0.765,AP21&lt;0.95),"MG",IF(AP21&gt;=0.95,"PR")))</f>
        <v>MG</v>
      </c>
      <c r="AV21">
        <f>SUM(R21,U21,X21,AA21,AD21,AG21,AJ21,AM21)</f>
        <v>35</v>
      </c>
      <c r="AW21">
        <f>SUM(S21,V21,Y21,AB21,AE21,AH21,AK21,AN21)</f>
        <v>45</v>
      </c>
    </row>
    <row r="22" spans="1:49" ht="3" customHeight="1" x14ac:dyDescent="0.2">
      <c r="AP22" s="7"/>
      <c r="AQ22" s="7"/>
      <c r="AR22" s="7"/>
      <c r="AS22" s="7"/>
    </row>
    <row r="23" spans="1:49" x14ac:dyDescent="0.2">
      <c r="A23" s="28">
        <v>4147</v>
      </c>
      <c r="B23" s="29"/>
      <c r="D23" s="30" t="s">
        <v>561</v>
      </c>
      <c r="E23" s="31"/>
      <c r="F23" s="31"/>
      <c r="G23" s="31"/>
      <c r="H23" s="31"/>
      <c r="I23" s="31"/>
      <c r="J23" s="32"/>
      <c r="L23" s="33" t="s">
        <v>281</v>
      </c>
      <c r="M23" s="34"/>
      <c r="O23" s="5" t="e">
        <f>VLOOKUP(A23,#REF!,6,FALSE)</f>
        <v>#REF!</v>
      </c>
      <c r="P23" s="5" t="e">
        <f>VLOOKUP(A23,#REF!,4,FALSE)</f>
        <v>#REF!</v>
      </c>
      <c r="R23" s="5">
        <v>30</v>
      </c>
      <c r="S23" s="5">
        <v>43</v>
      </c>
      <c r="T23" s="5"/>
      <c r="U23" s="5">
        <v>27</v>
      </c>
      <c r="V23" s="5">
        <v>33</v>
      </c>
      <c r="W23" s="5"/>
      <c r="X23" s="5"/>
      <c r="Y23" s="5"/>
      <c r="Z23" s="5"/>
      <c r="AA23" s="5"/>
      <c r="AB23" s="5"/>
      <c r="AP23" s="35">
        <f>ROUNDDOWN(AV23/AW23,3)</f>
        <v>0.75</v>
      </c>
      <c r="AQ23" s="36"/>
      <c r="AS23" s="6" t="str">
        <f>IF(AP23&lt;0.95,"OG",IF(AP23&gt;=0.95,"MG"))</f>
        <v>OG</v>
      </c>
      <c r="AV23">
        <f>SUM(R23,U23,X23,AA23,AD23,AG23,AJ23,AM23)</f>
        <v>57</v>
      </c>
      <c r="AW23">
        <f>SUM(S23,V23,Y23,AB23,AE23,AH23,AK23,AN23)</f>
        <v>76</v>
      </c>
    </row>
    <row r="24" spans="1:49" ht="3.75" customHeight="1" x14ac:dyDescent="0.2">
      <c r="AP24" s="7"/>
      <c r="AQ24" s="7"/>
      <c r="AR24" s="7"/>
      <c r="AS24" s="7"/>
    </row>
    <row r="25" spans="1:49" x14ac:dyDescent="0.2">
      <c r="A25" s="28">
        <v>4722</v>
      </c>
      <c r="B25" s="29"/>
      <c r="D25" s="30" t="s">
        <v>192</v>
      </c>
      <c r="E25" s="31"/>
      <c r="F25" s="31"/>
      <c r="G25" s="31"/>
      <c r="H25" s="31"/>
      <c r="I25" s="31"/>
      <c r="J25" s="32"/>
      <c r="L25" s="33" t="s">
        <v>242</v>
      </c>
      <c r="M25" s="34"/>
      <c r="O25" s="5" t="e">
        <f>VLOOKUP(A25,#REF!,6,FALSE)</f>
        <v>#REF!</v>
      </c>
      <c r="P25" s="5" t="e">
        <f>VLOOKUP(A25,#REF!,4,FALSE)</f>
        <v>#REF!</v>
      </c>
      <c r="R25" s="5">
        <v>16</v>
      </c>
      <c r="S25" s="5">
        <v>26</v>
      </c>
      <c r="T25" s="5"/>
      <c r="U25" s="5">
        <v>22</v>
      </c>
      <c r="V25" s="5">
        <v>21</v>
      </c>
      <c r="W25" s="5"/>
      <c r="X25" s="5"/>
      <c r="Y25" s="5"/>
      <c r="Z25" s="5"/>
      <c r="AA25" s="5"/>
      <c r="AB25" s="5"/>
      <c r="AP25" s="35">
        <f>ROUNDDOWN(AV25/AW25,3)</f>
        <v>0.80800000000000005</v>
      </c>
      <c r="AQ25" s="36"/>
      <c r="AS25" s="6" t="str">
        <f>IF(AP25&lt;0.95,"OG",IF(AP25&gt;=0.95,"MG"))</f>
        <v>OG</v>
      </c>
      <c r="AV25">
        <f>SUM(R25,U25,X25,AA25,AD25,AG25,AJ25,AM25)</f>
        <v>38</v>
      </c>
      <c r="AW25">
        <f>SUM(S25,V25,Y25,AB25,AE25,AH25,AK25,AN25)</f>
        <v>47</v>
      </c>
    </row>
    <row r="26" spans="1:49" ht="4.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9"/>
      <c r="AT26" s="8"/>
      <c r="AU26" s="8"/>
      <c r="AV26" s="8"/>
      <c r="AW26" s="8"/>
    </row>
    <row r="27" spans="1:49" hidden="1" x14ac:dyDescent="0.2">
      <c r="A27" s="28"/>
      <c r="B27" s="29"/>
      <c r="D27" s="30" t="e">
        <f>VLOOKUP(A27,#REF!,2,FALSE)</f>
        <v>#REF!</v>
      </c>
      <c r="E27" s="31"/>
      <c r="F27" s="31"/>
      <c r="G27" s="31"/>
      <c r="H27" s="31"/>
      <c r="I27" s="31"/>
      <c r="J27" s="32"/>
      <c r="L27" s="33" t="e">
        <f>VLOOKUP(A27,#REF!,3,FALSE)</f>
        <v>#REF!</v>
      </c>
      <c r="M27" s="34"/>
      <c r="O27" s="5" t="e">
        <f>VLOOKUP(A27,#REF!,4,FALSE)</f>
        <v>#REF!</v>
      </c>
      <c r="R27" s="5"/>
      <c r="S27" s="5"/>
      <c r="AP27" s="37" t="e">
        <f>ROUNDDOWN(AV27/AW27,3)</f>
        <v>#DIV/0!</v>
      </c>
      <c r="AQ27" s="38"/>
      <c r="AR27" s="7"/>
      <c r="AS27" s="7" t="e">
        <f>IF(AP27&lt;0.495,"OG",IF(AND(AP27&gt;=0.495,AP27&lt;0.61),"MG",IF(AND(AP27&gt;=0.61,AP27&lt;0.765),"PR",IF(AND(AP27&gt;=0.765,AP27&lt;0.95),"DPR",IF(AP27&gt;=0.95,,"DRPR")))))</f>
        <v>#DIV/0!</v>
      </c>
      <c r="AV27">
        <f>(R27)</f>
        <v>0</v>
      </c>
      <c r="AW27">
        <f>S27</f>
        <v>0</v>
      </c>
    </row>
    <row r="28" spans="1:49" ht="3.75" hidden="1" customHeight="1" x14ac:dyDescent="0.2">
      <c r="AP28" s="7"/>
      <c r="AQ28" s="7"/>
      <c r="AR28" s="7"/>
      <c r="AS28" s="7"/>
    </row>
    <row r="29" spans="1:49" hidden="1" x14ac:dyDescent="0.2">
      <c r="A29" s="40"/>
      <c r="B29" s="29"/>
      <c r="D29" s="30" t="e">
        <f>VLOOKUP(A29,#REF!,2,FALSE)</f>
        <v>#REF!</v>
      </c>
      <c r="E29" s="31"/>
      <c r="F29" s="31"/>
      <c r="G29" s="31"/>
      <c r="H29" s="31"/>
      <c r="I29" s="31"/>
      <c r="J29" s="32"/>
      <c r="L29" s="33" t="e">
        <f>VLOOKUP(A29,#REF!,3,FALSE)</f>
        <v>#REF!</v>
      </c>
      <c r="M29" s="34"/>
      <c r="O29" s="5" t="e">
        <f>VLOOKUP(A29,#REF!,4,FALSE)</f>
        <v>#REF!</v>
      </c>
      <c r="R29" s="5"/>
      <c r="S29" s="5"/>
      <c r="AP29" s="37" t="e">
        <f>ROUNDDOWN(AV29/AW29,3)</f>
        <v>#DIV/0!</v>
      </c>
      <c r="AQ29" s="38"/>
      <c r="AR29" s="7"/>
      <c r="AS29" s="7" t="e">
        <f>IF(AP29&lt;0.495,"OG",IF(AND(AP29&gt;=0.495,AP29&lt;0.61),"MG",IF(AND(AP29&gt;=0.61,AP29&lt;0.765),"PR",IF(AND(AP29&gt;=0.765,AP29&lt;0.95),"DPR",IF(AP29&gt;=0.95,,"DRPR")))))</f>
        <v>#DIV/0!</v>
      </c>
      <c r="AV29">
        <f>(R29)</f>
        <v>0</v>
      </c>
      <c r="AW29">
        <f>S29</f>
        <v>0</v>
      </c>
    </row>
    <row r="30" spans="1:49" ht="3" hidden="1" customHeight="1" x14ac:dyDescent="0.2">
      <c r="AP30" s="7"/>
      <c r="AQ30" s="7"/>
      <c r="AR30" s="7"/>
      <c r="AS30" s="7"/>
    </row>
    <row r="31" spans="1:49" hidden="1" x14ac:dyDescent="0.2">
      <c r="A31" s="28"/>
      <c r="B31" s="29"/>
      <c r="D31" s="30" t="e">
        <f>VLOOKUP(A31,#REF!,2,FALSE)</f>
        <v>#REF!</v>
      </c>
      <c r="E31" s="31"/>
      <c r="F31" s="31"/>
      <c r="G31" s="31"/>
      <c r="H31" s="31"/>
      <c r="I31" s="31"/>
      <c r="J31" s="32"/>
      <c r="L31" s="33" t="e">
        <f>VLOOKUP(A31,#REF!,3,FALSE)</f>
        <v>#REF!</v>
      </c>
      <c r="M31" s="34"/>
      <c r="O31" s="5" t="e">
        <f>VLOOKUP(A31,#REF!,4,FALSE)</f>
        <v>#REF!</v>
      </c>
      <c r="R31" s="10"/>
      <c r="S31" s="10"/>
      <c r="AP31" s="37" t="e">
        <f>ROUNDDOWN(AV31/AW31,3)</f>
        <v>#DIV/0!</v>
      </c>
      <c r="AQ31" s="38"/>
      <c r="AR31" s="7"/>
      <c r="AS31" s="7" t="e">
        <f>IF(AP31&lt;0.495,"OG",IF(AND(AP31&gt;=0.495,AP31&lt;0.61),"MG",IF(AND(AP31&gt;=0.61,AP31&lt;0.765),"PR",IF(AND(AP31&gt;=0.765,AP31&lt;0.95),"DPR",IF(AP31&gt;=0.95,,"DRPR")))))</f>
        <v>#DIV/0!</v>
      </c>
      <c r="AV31">
        <f>(R31)</f>
        <v>0</v>
      </c>
      <c r="AW31">
        <f>S31</f>
        <v>0</v>
      </c>
    </row>
    <row r="32" spans="1:49" ht="3.75" hidden="1" customHeight="1" x14ac:dyDescent="0.2">
      <c r="AP32" s="7"/>
      <c r="AQ32" s="7"/>
      <c r="AR32" s="7"/>
      <c r="AS32" s="7"/>
    </row>
    <row r="33" spans="1:49" hidden="1" x14ac:dyDescent="0.2">
      <c r="A33" s="28"/>
      <c r="B33" s="29"/>
      <c r="D33" s="30" t="e">
        <f>VLOOKUP(A33,#REF!,2,FALSE)</f>
        <v>#REF!</v>
      </c>
      <c r="E33" s="31"/>
      <c r="F33" s="31"/>
      <c r="G33" s="31"/>
      <c r="H33" s="31"/>
      <c r="I33" s="31"/>
      <c r="J33" s="32"/>
      <c r="L33" s="33" t="e">
        <f>VLOOKUP(A33,#REF!,3,FALSE)</f>
        <v>#REF!</v>
      </c>
      <c r="M33" s="34"/>
      <c r="O33" s="5" t="e">
        <f>VLOOKUP(A33,#REF!,4,FALSE)</f>
        <v>#REF!</v>
      </c>
      <c r="R33" s="5"/>
      <c r="S33" s="5"/>
      <c r="AP33" s="37" t="e">
        <f>ROUNDDOWN(AV33/AW33,3)</f>
        <v>#DIV/0!</v>
      </c>
      <c r="AQ33" s="38"/>
      <c r="AR33" s="7"/>
      <c r="AS33" s="7" t="e">
        <f>IF(AP33&lt;0.495,"OG",IF(AND(AP33&gt;=0.495,AP33&lt;0.61),"MG",IF(AND(AP33&gt;=0.61,AP33&lt;0.765),"PR",IF(AND(AP33&gt;=0.765,AP33&lt;0.95),"DPR",IF(AP33&gt;=0.95,,"DRPR")))))</f>
        <v>#DIV/0!</v>
      </c>
      <c r="AV33">
        <f>(R33)</f>
        <v>0</v>
      </c>
      <c r="AW33">
        <f>S33</f>
        <v>0</v>
      </c>
    </row>
    <row r="34" spans="1:49" ht="6.75" hidden="1" customHeight="1" x14ac:dyDescent="0.2">
      <c r="AP34" s="7"/>
      <c r="AQ34" s="7"/>
      <c r="AR34" s="7"/>
      <c r="AS34" s="7"/>
    </row>
    <row r="35" spans="1:49" hidden="1" x14ac:dyDescent="0.2">
      <c r="A35" s="28"/>
      <c r="B35" s="29"/>
      <c r="D35" s="30" t="e">
        <f>VLOOKUP(A35,#REF!,2,FALSE)</f>
        <v>#REF!</v>
      </c>
      <c r="E35" s="31"/>
      <c r="F35" s="31"/>
      <c r="G35" s="31"/>
      <c r="H35" s="31"/>
      <c r="I35" s="31"/>
      <c r="J35" s="32"/>
      <c r="L35" s="33" t="e">
        <f>VLOOKUP(A35,#REF!,3,FALSE)</f>
        <v>#REF!</v>
      </c>
      <c r="M35" s="34"/>
      <c r="O35" s="5" t="e">
        <f>VLOOKUP(A35,#REF!,4,FALSE)</f>
        <v>#REF!</v>
      </c>
      <c r="R35" s="5"/>
      <c r="S35" s="5"/>
      <c r="AP35" s="37" t="e">
        <f>ROUNDDOWN(AV35/AW35,3)</f>
        <v>#DIV/0!</v>
      </c>
      <c r="AQ35" s="38"/>
      <c r="AR35" s="7"/>
      <c r="AS35" s="7" t="e">
        <f>IF(AP35&lt;0.495,"OG",IF(AND(AP35&gt;=0.495,AP35&lt;0.61),"MG",IF(AND(AP35&gt;=0.61,AP35&lt;0.765),"PR",IF(AND(AP35&gt;=0.765,AP35&lt;0.95),"DPR",IF(AP35&gt;=0.95,,"DRPR")))))</f>
        <v>#DIV/0!</v>
      </c>
      <c r="AV35">
        <f>(R35)</f>
        <v>0</v>
      </c>
      <c r="AW35">
        <f>S35</f>
        <v>0</v>
      </c>
    </row>
    <row r="36" spans="1:49" ht="4.5" hidden="1" customHeight="1" x14ac:dyDescent="0.2">
      <c r="AP36" s="7"/>
      <c r="AQ36" s="7"/>
      <c r="AR36" s="7"/>
      <c r="AS36" s="7"/>
    </row>
    <row r="37" spans="1:49" hidden="1" x14ac:dyDescent="0.2">
      <c r="A37" s="28"/>
      <c r="B37" s="29"/>
      <c r="D37" s="30" t="e">
        <f>VLOOKUP(A37,#REF!,2,FALSE)</f>
        <v>#REF!</v>
      </c>
      <c r="E37" s="31"/>
      <c r="F37" s="31"/>
      <c r="G37" s="31"/>
      <c r="H37" s="31"/>
      <c r="I37" s="31"/>
      <c r="J37" s="32"/>
      <c r="L37" s="33" t="e">
        <f>VLOOKUP(A37,#REF!,3,FALSE)</f>
        <v>#REF!</v>
      </c>
      <c r="M37" s="34"/>
      <c r="O37" s="5" t="e">
        <f>VLOOKUP(A37,#REF!,4,FALSE)</f>
        <v>#REF!</v>
      </c>
      <c r="R37" s="5"/>
      <c r="S37" s="5"/>
      <c r="AP37" s="37" t="e">
        <f>ROUNDDOWN(AV37/AW37,3)</f>
        <v>#DIV/0!</v>
      </c>
      <c r="AQ37" s="38"/>
      <c r="AR37" s="7"/>
      <c r="AS37" s="7" t="e">
        <f>IF(AP37&lt;0.495,"OG",IF(AND(AP37&gt;=0.495,AP37&lt;0.61),"MG",IF(AND(AP37&gt;=0.61,AP37&lt;0.765),"PR",IF(AND(AP37&gt;=0.765,AP37&lt;0.95),"DPR",IF(AP37&gt;=0.95,,"DRPR")))))</f>
        <v>#DIV/0!</v>
      </c>
      <c r="AV37">
        <f>(R37)</f>
        <v>0</v>
      </c>
      <c r="AW37">
        <f>S37</f>
        <v>0</v>
      </c>
    </row>
    <row r="38" spans="1:49" ht="3.75" hidden="1" customHeight="1" x14ac:dyDescent="0.2">
      <c r="AP38" s="7"/>
      <c r="AQ38" s="7"/>
      <c r="AR38" s="7"/>
      <c r="AS38" s="7"/>
    </row>
    <row r="39" spans="1:49" hidden="1" x14ac:dyDescent="0.2">
      <c r="A39" s="28"/>
      <c r="B39" s="29"/>
      <c r="D39" s="30" t="e">
        <f>VLOOKUP(A39,#REF!,2,FALSE)</f>
        <v>#REF!</v>
      </c>
      <c r="E39" s="31"/>
      <c r="F39" s="31"/>
      <c r="G39" s="31"/>
      <c r="H39" s="31"/>
      <c r="I39" s="31"/>
      <c r="J39" s="32"/>
      <c r="L39" s="33" t="e">
        <f>VLOOKUP(A39,#REF!,3,FALSE)</f>
        <v>#REF!</v>
      </c>
      <c r="M39" s="34"/>
      <c r="O39" s="5" t="e">
        <f>VLOOKUP(A39,#REF!,4,FALSE)</f>
        <v>#REF!</v>
      </c>
      <c r="R39" s="10"/>
      <c r="S39" s="10"/>
      <c r="AP39" s="37" t="e">
        <f>ROUNDDOWN(AV39/AW39,3)</f>
        <v>#DIV/0!</v>
      </c>
      <c r="AQ39" s="38"/>
      <c r="AR39" s="7"/>
      <c r="AS39" s="7" t="e">
        <f>IF(AP39&lt;0.495,"OG",IF(AND(AP39&gt;=0.495,AP39&lt;0.61),"MG",IF(AND(AP39&gt;=0.61,AP39&lt;0.765),"PR",IF(AND(AP39&gt;=0.765,AP39&lt;0.95),"DPR",IF(AP39&gt;=0.95,,"DRPR")))))</f>
        <v>#DIV/0!</v>
      </c>
      <c r="AV39">
        <f>(R39)</f>
        <v>0</v>
      </c>
      <c r="AW39">
        <f>S39</f>
        <v>0</v>
      </c>
    </row>
    <row r="40" spans="1:49" ht="3.75" hidden="1" customHeight="1" x14ac:dyDescent="0.2">
      <c r="AP40" s="7"/>
      <c r="AQ40" s="7"/>
      <c r="AR40" s="7"/>
      <c r="AS40" s="7"/>
    </row>
    <row r="41" spans="1:49" hidden="1" x14ac:dyDescent="0.2">
      <c r="A41" s="28"/>
      <c r="B41" s="29"/>
      <c r="D41" s="30" t="e">
        <f>VLOOKUP(A41,#REF!,2,FALSE)</f>
        <v>#REF!</v>
      </c>
      <c r="E41" s="31"/>
      <c r="F41" s="31"/>
      <c r="G41" s="31"/>
      <c r="H41" s="31"/>
      <c r="I41" s="31"/>
      <c r="J41" s="32"/>
      <c r="L41" s="33" t="e">
        <f>VLOOKUP(A41,#REF!,3,FALSE)</f>
        <v>#REF!</v>
      </c>
      <c r="M41" s="34"/>
      <c r="O41" s="5" t="e">
        <f>VLOOKUP(A41,#REF!,4,FALSE)</f>
        <v>#REF!</v>
      </c>
      <c r="R41" s="5"/>
      <c r="S41" s="5"/>
      <c r="AP41" s="37" t="e">
        <f>ROUNDDOWN(AV41/AW41,3)</f>
        <v>#DIV/0!</v>
      </c>
      <c r="AQ41" s="38"/>
      <c r="AR41" s="7"/>
      <c r="AS41" s="7" t="e">
        <f>IF(AP41&lt;0.495,"OG",IF(AND(AP41&gt;=0.495,AP41&lt;0.61),"MG",IF(AND(AP41&gt;=0.61,AP41&lt;0.765),"PR",IF(AND(AP41&gt;=0.765,AP41&lt;0.95),"DPR",IF(AP41&gt;=0.95,,"DRPR")))))</f>
        <v>#DIV/0!</v>
      </c>
      <c r="AV41">
        <f>(R41)</f>
        <v>0</v>
      </c>
      <c r="AW41">
        <f>S41</f>
        <v>0</v>
      </c>
    </row>
    <row r="42" spans="1:49" ht="3.75" hidden="1" customHeight="1" x14ac:dyDescent="0.2">
      <c r="AP42" s="7"/>
      <c r="AQ42" s="7"/>
      <c r="AR42" s="7"/>
      <c r="AS42" s="7"/>
    </row>
    <row r="43" spans="1:49" hidden="1" x14ac:dyDescent="0.2">
      <c r="A43" s="28"/>
      <c r="B43" s="29"/>
      <c r="D43" s="30" t="e">
        <f>VLOOKUP(A43,#REF!,2,FALSE)</f>
        <v>#REF!</v>
      </c>
      <c r="E43" s="31"/>
      <c r="F43" s="31"/>
      <c r="G43" s="31"/>
      <c r="H43" s="31"/>
      <c r="I43" s="31"/>
      <c r="J43" s="32"/>
      <c r="L43" s="33" t="e">
        <f>VLOOKUP(A43,#REF!,3,FALSE)</f>
        <v>#REF!</v>
      </c>
      <c r="M43" s="34"/>
      <c r="O43" s="5" t="e">
        <f>VLOOKUP(A43,#REF!,4,FALSE)</f>
        <v>#REF!</v>
      </c>
      <c r="R43" s="10"/>
      <c r="S43" s="10"/>
      <c r="AP43" s="37" t="e">
        <f>ROUNDDOWN(AV43/AW43,3)</f>
        <v>#DIV/0!</v>
      </c>
      <c r="AQ43" s="38"/>
      <c r="AR43" s="7"/>
      <c r="AS43" s="7" t="e">
        <f>IF(AP43&lt;0.495,"OG",IF(AND(AP43&gt;=0.495,AP43&lt;0.61),"MG",IF(AND(AP43&gt;=0.61,AP43&lt;0.765),"PR",IF(AND(AP43&gt;=0.765,AP43&lt;0.95),"DPR",IF(AP43&gt;=0.95,,"DRPR")))))</f>
        <v>#DIV/0!</v>
      </c>
      <c r="AV43">
        <f>(R43)</f>
        <v>0</v>
      </c>
      <c r="AW43">
        <f>S43</f>
        <v>0</v>
      </c>
    </row>
    <row r="44" spans="1:49" ht="3" hidden="1" customHeight="1" x14ac:dyDescent="0.2">
      <c r="AP44" s="7"/>
      <c r="AQ44" s="7"/>
      <c r="AR44" s="7"/>
      <c r="AS44" s="7"/>
    </row>
    <row r="45" spans="1:49" hidden="1" x14ac:dyDescent="0.2">
      <c r="A45" s="28"/>
      <c r="B45" s="29"/>
      <c r="D45" s="30" t="e">
        <f>VLOOKUP(A45,#REF!,2,FALSE)</f>
        <v>#REF!</v>
      </c>
      <c r="E45" s="31"/>
      <c r="F45" s="31"/>
      <c r="G45" s="31"/>
      <c r="H45" s="31"/>
      <c r="I45" s="31"/>
      <c r="J45" s="32"/>
      <c r="L45" s="33" t="e">
        <f>VLOOKUP(A45,#REF!,3,FALSE)</f>
        <v>#REF!</v>
      </c>
      <c r="M45" s="34"/>
      <c r="O45" s="5" t="e">
        <f>VLOOKUP(A45,#REF!,4,FALSE)</f>
        <v>#REF!</v>
      </c>
      <c r="R45" s="5"/>
      <c r="S45" s="5"/>
      <c r="AP45" s="37" t="e">
        <f>ROUNDDOWN(AV45/AW45,3)</f>
        <v>#DIV/0!</v>
      </c>
      <c r="AQ45" s="38"/>
      <c r="AR45" s="7"/>
      <c r="AS45" s="7" t="e">
        <f>IF(AP45&lt;0.495,"OG",IF(AND(AP45&gt;=0.495,AP45&lt;0.61),"MG",IF(AND(AP45&gt;=0.61,AP45&lt;0.765),"PR",IF(AND(AP45&gt;=0.765,AP45&lt;0.95),"DPR",IF(AP45&gt;=0.95,,"DRPR")))))</f>
        <v>#DIV/0!</v>
      </c>
      <c r="AV45">
        <f>(R45)</f>
        <v>0</v>
      </c>
      <c r="AW45">
        <f>S45</f>
        <v>0</v>
      </c>
    </row>
    <row r="46" spans="1:49" ht="3.75" hidden="1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9"/>
      <c r="AT46" s="8"/>
      <c r="AU46" s="8"/>
      <c r="AV46" s="8"/>
      <c r="AW46" s="8"/>
    </row>
    <row r="47" spans="1:49" hidden="1" x14ac:dyDescent="0.2">
      <c r="A47" s="28"/>
      <c r="B47" s="29"/>
      <c r="D47" s="30" t="e">
        <f>VLOOKUP(A47,#REF!,2,FALSE)</f>
        <v>#REF!</v>
      </c>
      <c r="E47" s="31"/>
      <c r="F47" s="31"/>
      <c r="G47" s="31"/>
      <c r="H47" s="31"/>
      <c r="I47" s="31"/>
      <c r="J47" s="32"/>
      <c r="L47" s="33" t="e">
        <f>VLOOKUP(A47,#REF!,3,FALSE)</f>
        <v>#REF!</v>
      </c>
      <c r="M47" s="34"/>
      <c r="O47" s="5" t="e">
        <f>VLOOKUP(A47,#REF!,4,FALSE)</f>
        <v>#REF!</v>
      </c>
      <c r="R47" s="5"/>
      <c r="S47" s="5"/>
      <c r="AP47" s="37" t="e">
        <f>ROUNDDOWN(AV47/AW47,3)</f>
        <v>#DIV/0!</v>
      </c>
      <c r="AQ47" s="38"/>
      <c r="AR47" s="7"/>
      <c r="AS47" s="7" t="e">
        <f>IF(AP47&lt;0.61,"OG",IF(AND(AP47&gt;=0.61,AP47&lt;0.765),"MG",IF(AND(AP47&gt;=0.765,AP47&lt;0.95),"PR",IF(AP47&gt;=0.95,"DPR"))))</f>
        <v>#DIV/0!</v>
      </c>
      <c r="AV47">
        <f>(R47)</f>
        <v>0</v>
      </c>
      <c r="AW47">
        <f>S47</f>
        <v>0</v>
      </c>
    </row>
    <row r="48" spans="1:49" ht="4.5" hidden="1" customHeight="1" x14ac:dyDescent="0.2">
      <c r="AP48" s="7"/>
      <c r="AQ48" s="7"/>
      <c r="AR48" s="7"/>
      <c r="AS48" s="7"/>
    </row>
    <row r="49" spans="1:49" hidden="1" x14ac:dyDescent="0.2">
      <c r="A49" s="28"/>
      <c r="B49" s="29"/>
      <c r="D49" s="30" t="e">
        <f>VLOOKUP(A49,#REF!,2,FALSE)</f>
        <v>#REF!</v>
      </c>
      <c r="E49" s="31"/>
      <c r="F49" s="31"/>
      <c r="G49" s="31"/>
      <c r="H49" s="31"/>
      <c r="I49" s="31"/>
      <c r="J49" s="32"/>
      <c r="L49" s="33" t="e">
        <f>VLOOKUP(A49,#REF!,3,FALSE)</f>
        <v>#REF!</v>
      </c>
      <c r="M49" s="34"/>
      <c r="O49" s="5" t="e">
        <f>VLOOKUP(A49,#REF!,4,FALSE)</f>
        <v>#REF!</v>
      </c>
      <c r="R49" s="5"/>
      <c r="S49" s="5"/>
      <c r="AP49" s="37" t="e">
        <f>ROUNDDOWN(AV49/AW49,3)</f>
        <v>#DIV/0!</v>
      </c>
      <c r="AQ49" s="38"/>
      <c r="AR49" s="7"/>
      <c r="AS49" s="7" t="e">
        <f>IF(AP49&lt;0.61,"OG",IF(AND(AP49&gt;=0.61,AP49&lt;0.765),"MG",IF(AND(AP49&gt;=0.765,AP49&lt;0.95),"PR",IF(AP49&gt;=0.95,"DPR"))))</f>
        <v>#DIV/0!</v>
      </c>
      <c r="AV49">
        <f>(R49)</f>
        <v>0</v>
      </c>
      <c r="AW49">
        <f>S49</f>
        <v>0</v>
      </c>
    </row>
    <row r="50" spans="1:49" ht="3.75" hidden="1" customHeight="1" x14ac:dyDescent="0.2">
      <c r="AP50" s="7"/>
      <c r="AQ50" s="7"/>
      <c r="AR50" s="7"/>
      <c r="AS50" s="7"/>
    </row>
    <row r="51" spans="1:49" hidden="1" x14ac:dyDescent="0.2">
      <c r="A51" s="28"/>
      <c r="B51" s="29"/>
      <c r="D51" s="30" t="e">
        <f>VLOOKUP(A51,#REF!,2,FALSE)</f>
        <v>#REF!</v>
      </c>
      <c r="E51" s="31"/>
      <c r="F51" s="31"/>
      <c r="G51" s="31"/>
      <c r="H51" s="31"/>
      <c r="I51" s="31"/>
      <c r="J51" s="32"/>
      <c r="L51" s="33" t="e">
        <f>VLOOKUP(A51,#REF!,3,FALSE)</f>
        <v>#REF!</v>
      </c>
      <c r="M51" s="34"/>
      <c r="O51" s="5" t="e">
        <f>VLOOKUP(A51,#REF!,4,FALSE)</f>
        <v>#REF!</v>
      </c>
      <c r="R51" s="5"/>
      <c r="S51" s="5"/>
      <c r="AP51" s="37" t="e">
        <f>ROUNDDOWN(AV51/AW51,3)</f>
        <v>#DIV/0!</v>
      </c>
      <c r="AQ51" s="38"/>
      <c r="AR51" s="7"/>
      <c r="AS51" s="7" t="e">
        <f>IF(AP51&lt;0.61,"OG",IF(AND(AP51&gt;=0.61,AP51&lt;0.765),"MG",IF(AND(AP51&gt;=0.765,AP51&lt;0.95),"PR",IF(AP51&gt;=0.95,"DPR"))))</f>
        <v>#DIV/0!</v>
      </c>
      <c r="AV51">
        <f>(R51)</f>
        <v>0</v>
      </c>
      <c r="AW51">
        <f>S51</f>
        <v>0</v>
      </c>
    </row>
    <row r="52" spans="1:49" ht="3.75" hidden="1" customHeight="1" x14ac:dyDescent="0.2">
      <c r="AP52" s="7"/>
      <c r="AQ52" s="7"/>
      <c r="AR52" s="7"/>
      <c r="AS52" s="7"/>
    </row>
    <row r="53" spans="1:49" hidden="1" x14ac:dyDescent="0.2">
      <c r="A53" s="28"/>
      <c r="B53" s="29"/>
      <c r="D53" s="30" t="e">
        <f>VLOOKUP(A53,#REF!,2,FALSE)</f>
        <v>#REF!</v>
      </c>
      <c r="E53" s="31"/>
      <c r="F53" s="31"/>
      <c r="G53" s="31"/>
      <c r="H53" s="31"/>
      <c r="I53" s="31"/>
      <c r="J53" s="32"/>
      <c r="L53" s="33" t="e">
        <f>VLOOKUP(A53,#REF!,3,FALSE)</f>
        <v>#REF!</v>
      </c>
      <c r="M53" s="34"/>
      <c r="O53" s="5" t="e">
        <f>VLOOKUP(A53,#REF!,4,FALSE)</f>
        <v>#REF!</v>
      </c>
      <c r="R53" s="5"/>
      <c r="S53" s="5"/>
      <c r="AP53" s="37" t="e">
        <f>ROUNDDOWN(AV53/AW53,3)</f>
        <v>#DIV/0!</v>
      </c>
      <c r="AQ53" s="38"/>
      <c r="AR53" s="7"/>
      <c r="AS53" s="7" t="e">
        <f>IF(AP53&lt;0.61,"OG",IF(AND(AP53&gt;=0.61,AP53&lt;0.765),"MG",IF(AND(AP53&gt;=0.765,AP53&lt;0.95),"PR",IF(AP53&gt;=0.95,"DPR"))))</f>
        <v>#DIV/0!</v>
      </c>
      <c r="AV53">
        <f>(R53)</f>
        <v>0</v>
      </c>
      <c r="AW53">
        <f>S53</f>
        <v>0</v>
      </c>
    </row>
    <row r="54" spans="1:49" ht="3" hidden="1" customHeight="1" x14ac:dyDescent="0.2">
      <c r="AP54" s="7"/>
      <c r="AQ54" s="7"/>
      <c r="AR54" s="7"/>
      <c r="AS54" s="7"/>
    </row>
    <row r="55" spans="1:49" hidden="1" x14ac:dyDescent="0.2">
      <c r="A55" s="28"/>
      <c r="B55" s="29"/>
      <c r="D55" s="30" t="e">
        <f>VLOOKUP(A55,#REF!,2,FALSE)</f>
        <v>#REF!</v>
      </c>
      <c r="E55" s="31"/>
      <c r="F55" s="31"/>
      <c r="G55" s="31"/>
      <c r="H55" s="31"/>
      <c r="I55" s="31"/>
      <c r="J55" s="32"/>
      <c r="L55" s="33" t="e">
        <f>VLOOKUP(A55,#REF!,3,FALSE)</f>
        <v>#REF!</v>
      </c>
      <c r="M55" s="34"/>
      <c r="O55" s="5" t="e">
        <f>VLOOKUP(A55,#REF!,4,FALSE)</f>
        <v>#REF!</v>
      </c>
      <c r="R55" s="5"/>
      <c r="S55" s="5"/>
      <c r="AP55" s="37" t="e">
        <f>ROUNDDOWN(AV55/AW55,3)</f>
        <v>#DIV/0!</v>
      </c>
      <c r="AQ55" s="38"/>
      <c r="AR55" s="7"/>
      <c r="AS55" s="7" t="e">
        <f>IF(AP55&lt;0.61,"OG",IF(AND(AP55&gt;=0.61,AP55&lt;0.765),"MG",IF(AND(AP55&gt;=0.765,AP55&lt;0.95),"PR",IF(AP55&gt;=0.95,"DPR"))))</f>
        <v>#DIV/0!</v>
      </c>
      <c r="AV55">
        <f>(R55)</f>
        <v>0</v>
      </c>
      <c r="AW55">
        <f>S55</f>
        <v>0</v>
      </c>
    </row>
    <row r="56" spans="1:49" ht="3" hidden="1" customHeight="1" x14ac:dyDescent="0.2">
      <c r="AP56" s="7"/>
      <c r="AQ56" s="7"/>
      <c r="AR56" s="7"/>
      <c r="AS56" s="7"/>
    </row>
    <row r="57" spans="1:49" hidden="1" x14ac:dyDescent="0.2">
      <c r="A57" s="28"/>
      <c r="B57" s="29"/>
      <c r="D57" s="30" t="e">
        <f>VLOOKUP(A57,#REF!,2,FALSE)</f>
        <v>#REF!</v>
      </c>
      <c r="E57" s="31"/>
      <c r="F57" s="31"/>
      <c r="G57" s="31"/>
      <c r="H57" s="31"/>
      <c r="I57" s="31"/>
      <c r="J57" s="32"/>
      <c r="L57" s="33" t="e">
        <f>VLOOKUP(A57,#REF!,3,FALSE)</f>
        <v>#REF!</v>
      </c>
      <c r="M57" s="34"/>
      <c r="O57" s="5" t="e">
        <f>VLOOKUP(A57,#REF!,4,FALSE)</f>
        <v>#REF!</v>
      </c>
      <c r="R57" s="5"/>
      <c r="S57" s="5"/>
      <c r="AP57" s="37" t="e">
        <f>ROUNDDOWN(AV57/AW57,3)</f>
        <v>#DIV/0!</v>
      </c>
      <c r="AQ57" s="38"/>
      <c r="AR57" s="7"/>
      <c r="AS57" s="7" t="e">
        <f>IF(AP57&lt;0.61,"OG",IF(AND(AP57&gt;=0.61,AP57&lt;0.765),"MG",IF(AND(AP57&gt;=0.765,AP57&lt;0.95),"PR",IF(AP57&gt;=0.95,"DPR"))))</f>
        <v>#DIV/0!</v>
      </c>
      <c r="AV57">
        <f>(R57)</f>
        <v>0</v>
      </c>
      <c r="AW57">
        <f>S57</f>
        <v>0</v>
      </c>
    </row>
    <row r="58" spans="1:49" ht="3" hidden="1" customHeight="1" x14ac:dyDescent="0.2">
      <c r="AP58" s="7"/>
      <c r="AQ58" s="7"/>
      <c r="AR58" s="7"/>
      <c r="AS58" s="7"/>
    </row>
    <row r="59" spans="1:49" hidden="1" x14ac:dyDescent="0.2">
      <c r="A59" s="28"/>
      <c r="B59" s="29"/>
      <c r="D59" s="30" t="e">
        <f>VLOOKUP(A59,#REF!,2,FALSE)</f>
        <v>#REF!</v>
      </c>
      <c r="E59" s="31"/>
      <c r="F59" s="31"/>
      <c r="G59" s="31"/>
      <c r="H59" s="31"/>
      <c r="I59" s="31"/>
      <c r="J59" s="32"/>
      <c r="L59" s="33" t="e">
        <f>VLOOKUP(A59,#REF!,3,FALSE)</f>
        <v>#REF!</v>
      </c>
      <c r="M59" s="34"/>
      <c r="O59" s="5" t="e">
        <f>VLOOKUP(A59,#REF!,4,FALSE)</f>
        <v>#REF!</v>
      </c>
      <c r="R59" s="5"/>
      <c r="S59" s="5"/>
      <c r="AP59" s="37" t="e">
        <f>ROUNDDOWN(AV59/AW59,3)</f>
        <v>#DIV/0!</v>
      </c>
      <c r="AQ59" s="38"/>
      <c r="AR59" s="7"/>
      <c r="AS59" s="7" t="e">
        <f>IF(AP59&lt;0.61,"OG",IF(AND(AP59&gt;=0.61,AP59&lt;0.765),"MG",IF(AND(AP59&gt;=0.765,AP59&lt;0.95),"PR",IF(AP59&gt;=0.95,"DPR"))))</f>
        <v>#DIV/0!</v>
      </c>
      <c r="AV59">
        <f>(R59)</f>
        <v>0</v>
      </c>
      <c r="AW59">
        <f>S59</f>
        <v>0</v>
      </c>
    </row>
    <row r="60" spans="1:49" ht="4.5" hidden="1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9"/>
      <c r="AT60" s="8"/>
      <c r="AU60" s="8"/>
      <c r="AV60" s="8"/>
      <c r="AW60" s="8"/>
    </row>
    <row r="61" spans="1:49" hidden="1" x14ac:dyDescent="0.2">
      <c r="A61" s="40"/>
      <c r="B61" s="29"/>
      <c r="D61" s="30" t="e">
        <f>VLOOKUP(A61,#REF!,2,FALSE)</f>
        <v>#REF!</v>
      </c>
      <c r="E61" s="31"/>
      <c r="F61" s="31"/>
      <c r="G61" s="31"/>
      <c r="H61" s="31"/>
      <c r="I61" s="31"/>
      <c r="J61" s="32"/>
      <c r="L61" s="33" t="e">
        <f>VLOOKUP(A61,#REF!,3,FALSE)</f>
        <v>#REF!</v>
      </c>
      <c r="M61" s="34"/>
      <c r="O61" s="5" t="e">
        <f>VLOOKUP(A61,#REF!,4,FALSE)</f>
        <v>#REF!</v>
      </c>
      <c r="R61" s="5"/>
      <c r="S61" s="5"/>
      <c r="AP61" s="37" t="e">
        <f>ROUNDDOWN(AV61/AW61,3)</f>
        <v>#DIV/0!</v>
      </c>
      <c r="AQ61" s="38"/>
      <c r="AR61" s="7"/>
      <c r="AS61" s="7" t="e">
        <f>IF(AP61&lt;0.765,"OG",IF(AND(AP61&gt;=0.765,AP61&lt;0.95),"MG",IF(AP61&gt;=0.95,"PR")))</f>
        <v>#DIV/0!</v>
      </c>
      <c r="AV61">
        <f>(R61)</f>
        <v>0</v>
      </c>
      <c r="AW61">
        <f>S61</f>
        <v>0</v>
      </c>
    </row>
    <row r="62" spans="1:49" ht="3.75" hidden="1" customHeight="1" x14ac:dyDescent="0.2">
      <c r="AP62" s="7"/>
      <c r="AQ62" s="7"/>
      <c r="AR62" s="7"/>
      <c r="AS62" s="7"/>
    </row>
    <row r="63" spans="1:49" hidden="1" x14ac:dyDescent="0.2">
      <c r="A63" s="28"/>
      <c r="B63" s="29"/>
      <c r="D63" s="30" t="e">
        <f>VLOOKUP(A63,#REF!,2,FALSE)</f>
        <v>#REF!</v>
      </c>
      <c r="E63" s="31"/>
      <c r="F63" s="31"/>
      <c r="G63" s="31"/>
      <c r="H63" s="31"/>
      <c r="I63" s="31"/>
      <c r="J63" s="32"/>
      <c r="L63" s="33" t="e">
        <f>VLOOKUP(A63,#REF!,3,FALSE)</f>
        <v>#REF!</v>
      </c>
      <c r="M63" s="34"/>
      <c r="O63" s="5" t="e">
        <f>VLOOKUP(A63,#REF!,4,FALSE)</f>
        <v>#REF!</v>
      </c>
      <c r="R63" s="5"/>
      <c r="S63" s="5"/>
      <c r="AP63" s="37" t="e">
        <f>ROUNDDOWN(AV63/AW63,3)</f>
        <v>#DIV/0!</v>
      </c>
      <c r="AQ63" s="38"/>
      <c r="AR63" s="7"/>
      <c r="AS63" s="7" t="e">
        <f>IF(AP63&lt;0.765,"OG",IF(AND(AP63&gt;=0.765,AP63&lt;0.95),"MG",IF(AP63&gt;=0.95,"PR")))</f>
        <v>#DIV/0!</v>
      </c>
      <c r="AV63">
        <f>(R63)</f>
        <v>0</v>
      </c>
      <c r="AW63">
        <f>S63</f>
        <v>0</v>
      </c>
    </row>
    <row r="64" spans="1:49" ht="4.5" hidden="1" customHeight="1" x14ac:dyDescent="0.2">
      <c r="AP64" s="7"/>
      <c r="AQ64" s="7"/>
      <c r="AR64" s="7"/>
      <c r="AS64" s="7"/>
    </row>
    <row r="65" spans="1:49" hidden="1" x14ac:dyDescent="0.2">
      <c r="A65" s="28"/>
      <c r="B65" s="29"/>
      <c r="D65" s="30" t="e">
        <f>VLOOKUP(A65,#REF!,2,FALSE)</f>
        <v>#REF!</v>
      </c>
      <c r="E65" s="31"/>
      <c r="F65" s="31"/>
      <c r="G65" s="31"/>
      <c r="H65" s="31"/>
      <c r="I65" s="31"/>
      <c r="J65" s="32"/>
      <c r="L65" s="33" t="e">
        <f>VLOOKUP(A65,#REF!,3,FALSE)</f>
        <v>#REF!</v>
      </c>
      <c r="M65" s="34"/>
      <c r="O65" s="5" t="e">
        <f>VLOOKUP(A65,#REF!,4,FALSE)</f>
        <v>#REF!</v>
      </c>
      <c r="R65" s="5"/>
      <c r="S65" s="5"/>
      <c r="AP65" s="37" t="e">
        <f>ROUNDDOWN(AV65/AW65,3)</f>
        <v>#DIV/0!</v>
      </c>
      <c r="AQ65" s="38"/>
      <c r="AR65" s="7"/>
      <c r="AS65" s="7" t="e">
        <f>IF(AP65&lt;0.765,"OG",IF(AND(AP65&gt;=0.765,AP65&lt;0.95),"MG",IF(AP65&gt;=0.95,"PR")))</f>
        <v>#DIV/0!</v>
      </c>
      <c r="AV65">
        <f>(R65)</f>
        <v>0</v>
      </c>
      <c r="AW65">
        <f>S65</f>
        <v>0</v>
      </c>
    </row>
    <row r="66" spans="1:49" ht="4.5" hidden="1" customHeight="1" x14ac:dyDescent="0.2">
      <c r="AP66" s="7"/>
      <c r="AQ66" s="7"/>
      <c r="AR66" s="7"/>
      <c r="AS66" s="7"/>
    </row>
    <row r="67" spans="1:49" hidden="1" x14ac:dyDescent="0.2">
      <c r="A67" s="28"/>
      <c r="B67" s="29"/>
      <c r="D67" s="30" t="e">
        <f>VLOOKUP(A67,#REF!,2,FALSE)</f>
        <v>#REF!</v>
      </c>
      <c r="E67" s="31"/>
      <c r="F67" s="31"/>
      <c r="G67" s="31"/>
      <c r="H67" s="31"/>
      <c r="I67" s="31"/>
      <c r="J67" s="32"/>
      <c r="L67" s="33" t="e">
        <f>VLOOKUP(A67,#REF!,3,FALSE)</f>
        <v>#REF!</v>
      </c>
      <c r="M67" s="34"/>
      <c r="O67" s="5" t="e">
        <f>VLOOKUP(A67,#REF!,4,FALSE)</f>
        <v>#REF!</v>
      </c>
      <c r="R67" s="5"/>
      <c r="S67" s="5"/>
      <c r="AP67" s="37" t="e">
        <f>ROUNDDOWN(AV67/AW67,3)</f>
        <v>#DIV/0!</v>
      </c>
      <c r="AQ67" s="38"/>
      <c r="AR67" s="7"/>
      <c r="AS67" s="7" t="e">
        <f>IF(AP67&lt;0.765,"OG",IF(AND(AP67&gt;=0.765,AP67&lt;0.95),"MG",IF(AP67&gt;=0.95,"PR")))</f>
        <v>#DIV/0!</v>
      </c>
      <c r="AV67">
        <f>(R67)</f>
        <v>0</v>
      </c>
      <c r="AW67">
        <f>S67</f>
        <v>0</v>
      </c>
    </row>
    <row r="68" spans="1:49" ht="3.75" hidden="1" customHeight="1" x14ac:dyDescent="0.2">
      <c r="AP68" s="7"/>
      <c r="AQ68" s="7"/>
      <c r="AR68" s="7"/>
      <c r="AS68" s="7"/>
    </row>
    <row r="69" spans="1:49" hidden="1" x14ac:dyDescent="0.2">
      <c r="A69" s="28"/>
      <c r="B69" s="29"/>
      <c r="D69" s="30" t="e">
        <f>VLOOKUP(A69,#REF!,2,FALSE)</f>
        <v>#REF!</v>
      </c>
      <c r="E69" s="31"/>
      <c r="F69" s="31"/>
      <c r="G69" s="31"/>
      <c r="H69" s="31"/>
      <c r="I69" s="31"/>
      <c r="J69" s="32"/>
      <c r="L69" s="33" t="e">
        <f>VLOOKUP(A69,#REF!,3,FALSE)</f>
        <v>#REF!</v>
      </c>
      <c r="M69" s="34"/>
      <c r="O69" s="5" t="e">
        <f>VLOOKUP(A69,#REF!,4,FALSE)</f>
        <v>#REF!</v>
      </c>
      <c r="R69" s="5"/>
      <c r="S69" s="5"/>
      <c r="AP69" s="37" t="e">
        <f>ROUNDDOWN(AV69/AW69,3)</f>
        <v>#DIV/0!</v>
      </c>
      <c r="AQ69" s="38"/>
      <c r="AR69" s="7"/>
      <c r="AS69" s="7" t="e">
        <f>IF(AP69&lt;0.765,"OG",IF(AND(AP69&gt;=0.765,AP69&lt;0.95),"MG",IF(AP69&gt;=0.95,"PR")))</f>
        <v>#DIV/0!</v>
      </c>
      <c r="AV69">
        <f>(R69)</f>
        <v>0</v>
      </c>
      <c r="AW69">
        <f>S69</f>
        <v>0</v>
      </c>
    </row>
    <row r="70" spans="1:49" ht="3" hidden="1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9"/>
      <c r="AT70" s="8"/>
      <c r="AU70" s="8"/>
      <c r="AV70" s="8"/>
      <c r="AW70" s="8"/>
    </row>
    <row r="71" spans="1:49" ht="4.5" hidden="1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9"/>
      <c r="AT71" s="8"/>
      <c r="AU71" s="8"/>
      <c r="AV71" s="8"/>
      <c r="AW71" s="8"/>
    </row>
    <row r="72" spans="1:49" ht="3" hidden="1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idden="1" x14ac:dyDescent="0.2">
      <c r="A73" s="27" t="s">
        <v>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8"/>
      <c r="O73" s="11"/>
      <c r="P73" s="8"/>
      <c r="Q73" s="8"/>
      <c r="R73" s="12"/>
      <c r="S73" s="12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25"/>
      <c r="AQ73" s="25"/>
      <c r="AR73" s="8"/>
      <c r="AS73" s="9"/>
      <c r="AT73" s="8"/>
      <c r="AU73" s="8"/>
      <c r="AV73" s="8"/>
      <c r="AW73" s="8"/>
    </row>
    <row r="74" spans="1:49" ht="5.25" hidden="1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idden="1" x14ac:dyDescent="0.2">
      <c r="A75" s="28"/>
      <c r="B75" s="29"/>
      <c r="D75" s="30" t="e">
        <f>VLOOKUP(A75,#REF!,2,FALSE)</f>
        <v>#REF!</v>
      </c>
      <c r="E75" s="31"/>
      <c r="F75" s="31"/>
      <c r="G75" s="31"/>
      <c r="H75" s="31"/>
      <c r="I75" s="31"/>
      <c r="J75" s="32"/>
      <c r="L75" s="33" t="e">
        <f>VLOOKUP(A75,#REF!,3,FALSE)</f>
        <v>#REF!</v>
      </c>
      <c r="M75" s="34"/>
      <c r="O75" s="5" t="e">
        <f>VLOOKUP(A75,#REF!,4,FALSE)</f>
        <v>#REF!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P75" s="37" t="e">
        <f>ROUNDDOWN(AV75/AW75,3)</f>
        <v>#DIV/0!</v>
      </c>
      <c r="AQ75" s="38"/>
      <c r="AR75" s="7"/>
      <c r="AS75" s="7" t="e">
        <f>IF(AP75&lt;0.405,"OG",IF(AND(AP75&gt;=0.405,AP75&lt;0.495),"MG",IF(AND(AP75&gt;=0.495,AP75&lt;0.61),"PR",IF(AND(AP75&gt;=0.61,AP75&lt;0.765),"DPR",IF(AND(AP75&gt;=0.765,AP75&lt;0.95),"DRPR")))))</f>
        <v>#DIV/0!</v>
      </c>
      <c r="AV75">
        <f>SUM(R75,U75)</f>
        <v>0</v>
      </c>
      <c r="AW75">
        <f>SUM(S75,V75)</f>
        <v>0</v>
      </c>
    </row>
    <row r="76" spans="1:49" ht="3" hidden="1" customHeight="1" x14ac:dyDescent="0.2"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P76" s="7"/>
      <c r="AQ76" s="7"/>
      <c r="AR76" s="7"/>
      <c r="AS76" s="7"/>
    </row>
    <row r="77" spans="1:49" hidden="1" x14ac:dyDescent="0.2">
      <c r="A77" s="28"/>
      <c r="B77" s="29"/>
      <c r="D77" s="30" t="e">
        <f>VLOOKUP(A77,#REF!,2,FALSE)</f>
        <v>#REF!</v>
      </c>
      <c r="E77" s="31"/>
      <c r="F77" s="31"/>
      <c r="G77" s="31"/>
      <c r="H77" s="31"/>
      <c r="I77" s="31"/>
      <c r="J77" s="32"/>
      <c r="L77" s="33" t="e">
        <f>VLOOKUP(A77,#REF!,3,FALSE)</f>
        <v>#REF!</v>
      </c>
      <c r="M77" s="34"/>
      <c r="O77" s="5" t="e">
        <f>VLOOKUP(A77,#REF!,4,FALSE)</f>
        <v>#REF!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P77" s="37" t="e">
        <f>ROUNDDOWN(AV77/AW77,3)</f>
        <v>#DIV/0!</v>
      </c>
      <c r="AQ77" s="38"/>
      <c r="AR77" s="7"/>
      <c r="AS77" s="7" t="e">
        <f>IF(AP77&lt;0.405,"OG",IF(AND(AP77&gt;=0.405,AP77&lt;0.495),"MG",IF(AND(AP77&gt;=0.495,AP77&lt;0.61),"PR",IF(AND(AP77&gt;=0.61,AP77&lt;0.765),"DPR",IF(AND(AP77&gt;=0.765,AP77&lt;0.95),"DRPR")))))</f>
        <v>#DIV/0!</v>
      </c>
      <c r="AV77">
        <f>SUM(R77,U77)</f>
        <v>0</v>
      </c>
      <c r="AW77">
        <f>SUM(S77,V77)</f>
        <v>0</v>
      </c>
    </row>
    <row r="78" spans="1:49" ht="4.5" hidden="1" customHeight="1" x14ac:dyDescent="0.2"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P78" s="7"/>
      <c r="AQ78" s="7"/>
      <c r="AR78" s="7"/>
      <c r="AS78" s="7"/>
    </row>
    <row r="79" spans="1:49" hidden="1" x14ac:dyDescent="0.2">
      <c r="A79" s="28"/>
      <c r="B79" s="29"/>
      <c r="D79" s="30" t="e">
        <f>VLOOKUP(A79,#REF!,2,FALSE)</f>
        <v>#REF!</v>
      </c>
      <c r="E79" s="31"/>
      <c r="F79" s="31"/>
      <c r="G79" s="31"/>
      <c r="H79" s="31"/>
      <c r="I79" s="31"/>
      <c r="J79" s="32"/>
      <c r="L79" s="33" t="e">
        <f>VLOOKUP(A79,#REF!,3,FALSE)</f>
        <v>#REF!</v>
      </c>
      <c r="M79" s="34"/>
      <c r="O79" s="5" t="e">
        <f>VLOOKUP(A79,#REF!,4,FALSE)</f>
        <v>#REF!</v>
      </c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P79" s="37" t="e">
        <f>ROUNDDOWN(AV79/AW79,3)</f>
        <v>#DIV/0!</v>
      </c>
      <c r="AQ79" s="38"/>
      <c r="AR79" s="7"/>
      <c r="AS79" s="7" t="e">
        <f>IF(AP79&lt;0.405,"OG",IF(AND(AP79&gt;=0.405,AP79&lt;0.495),"MG",IF(AND(AP79&gt;=0.495,AP79&lt;0.61),"PR",IF(AND(AP79&gt;=0.61,AP79&lt;0.765),"DPR",IF(AND(AP79&gt;=0.765,AP79&lt;0.95),"DRPR")))))</f>
        <v>#DIV/0!</v>
      </c>
      <c r="AV79">
        <f>SUM(R79,U79)</f>
        <v>0</v>
      </c>
      <c r="AW79">
        <f>SUM(S79,V79)</f>
        <v>0</v>
      </c>
    </row>
    <row r="80" spans="1:49" ht="3" hidden="1" customHeight="1" x14ac:dyDescent="0.2"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P80" s="7"/>
      <c r="AQ80" s="7"/>
      <c r="AR80" s="7"/>
      <c r="AS80" s="7"/>
    </row>
    <row r="81" spans="1:49" hidden="1" x14ac:dyDescent="0.2">
      <c r="A81" s="28"/>
      <c r="B81" s="29"/>
      <c r="D81" s="30" t="e">
        <f>VLOOKUP(A81,#REF!,2,FALSE)</f>
        <v>#REF!</v>
      </c>
      <c r="E81" s="31"/>
      <c r="F81" s="31"/>
      <c r="G81" s="31"/>
      <c r="H81" s="31"/>
      <c r="I81" s="31"/>
      <c r="J81" s="32"/>
      <c r="L81" s="33" t="e">
        <f>VLOOKUP(A81,#REF!,3,FALSE)</f>
        <v>#REF!</v>
      </c>
      <c r="M81" s="34"/>
      <c r="O81" s="5" t="e">
        <f>VLOOKUP(A81,#REF!,4,FALSE)</f>
        <v>#REF!</v>
      </c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P81" s="37" t="e">
        <f>ROUNDDOWN(AV81/AW81,3)</f>
        <v>#DIV/0!</v>
      </c>
      <c r="AQ81" s="38"/>
      <c r="AR81" s="7"/>
      <c r="AS81" s="7" t="e">
        <f>IF(AP81&lt;0.405,"OG",IF(AND(AP81&gt;=0.405,AP81&lt;0.495),"MG",IF(AND(AP81&gt;=0.495,AP81&lt;0.61),"PR",IF(AND(AP81&gt;=0.61,AP81&lt;0.765),"DPR",IF(AND(AP81&gt;=0.765,AP81&lt;0.95),"DRPR")))))</f>
        <v>#DIV/0!</v>
      </c>
      <c r="AV81">
        <f>SUM(R81,U81)</f>
        <v>0</v>
      </c>
      <c r="AW81">
        <f>SUM(S81,V81)</f>
        <v>0</v>
      </c>
    </row>
    <row r="82" spans="1:49" ht="4.5" hidden="1" customHeight="1" x14ac:dyDescent="0.2"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P82" s="7"/>
      <c r="AQ82" s="7"/>
      <c r="AR82" s="7"/>
      <c r="AS82" s="7"/>
    </row>
    <row r="83" spans="1:49" hidden="1" x14ac:dyDescent="0.2">
      <c r="A83" s="28"/>
      <c r="B83" s="29"/>
      <c r="D83" s="30" t="e">
        <f>VLOOKUP(A83,#REF!,2,FALSE)</f>
        <v>#REF!</v>
      </c>
      <c r="E83" s="31"/>
      <c r="F83" s="31"/>
      <c r="G83" s="31"/>
      <c r="H83" s="31"/>
      <c r="I83" s="31"/>
      <c r="J83" s="32"/>
      <c r="L83" s="33" t="e">
        <f>VLOOKUP(A83,#REF!,3,FALSE)</f>
        <v>#REF!</v>
      </c>
      <c r="M83" s="34"/>
      <c r="O83" s="5" t="e">
        <f>VLOOKUP(A83,#REF!,4,FALSE)</f>
        <v>#REF!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P83" s="37" t="e">
        <f>ROUNDDOWN(AV83/AW83,3)</f>
        <v>#DIV/0!</v>
      </c>
      <c r="AQ83" s="38"/>
      <c r="AR83" s="7"/>
      <c r="AS83" s="7" t="e">
        <f>IF(AP83&lt;0.405,"OG",IF(AND(AP83&gt;=0.405,AP83&lt;0.495),"MG",IF(AND(AP83&gt;=0.495,AP83&lt;0.61),"PR",IF(AND(AP83&gt;=0.61,AP83&lt;0.765),"DPR",IF(AND(AP83&gt;=0.765,AP83&lt;0.95),"DRPR")))))</f>
        <v>#DIV/0!</v>
      </c>
      <c r="AV83">
        <f>SUM(R83,U83)</f>
        <v>0</v>
      </c>
      <c r="AW83">
        <f>SUM(S83,V83)</f>
        <v>0</v>
      </c>
    </row>
    <row r="84" spans="1:49" ht="3" hidden="1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idden="1" x14ac:dyDescent="0.2">
      <c r="A85" s="28"/>
      <c r="B85" s="29"/>
      <c r="D85" s="30" t="e">
        <f>VLOOKUP(A85,#REF!,2,FALSE)</f>
        <v>#REF!</v>
      </c>
      <c r="E85" s="31"/>
      <c r="F85" s="31"/>
      <c r="G85" s="31"/>
      <c r="H85" s="31"/>
      <c r="I85" s="31"/>
      <c r="J85" s="32"/>
      <c r="L85" s="33" t="e">
        <f>VLOOKUP(A85,#REF!,3,FALSE)</f>
        <v>#REF!</v>
      </c>
      <c r="M85" s="34"/>
      <c r="O85" s="5" t="e">
        <f>VLOOKUP(A85,#REF!,4,FALSE)</f>
        <v>#REF!</v>
      </c>
      <c r="R85" s="13"/>
      <c r="S85" s="13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P85" s="37" t="e">
        <f>ROUNDDOWN(AV85/AW85,3)</f>
        <v>#DIV/0!</v>
      </c>
      <c r="AQ85" s="38"/>
      <c r="AR85" s="7"/>
      <c r="AS85" s="7" t="e">
        <f>IF(AP85&lt;0.495,"OG",IF(AND(AP85&gt;=0.495,AP85&lt;0.61),"MG",IF(AND(AP85&gt;=0.61,AP85&lt;0.765),"PR",IF(AND(AP85&gt;=0.795,AP85&lt;0.95),"DPR",IF(AP85&gt;=0.95,,"DRPR")))))</f>
        <v>#DIV/0!</v>
      </c>
      <c r="AV85">
        <f>SUM(R85,U85)</f>
        <v>0</v>
      </c>
      <c r="AW85">
        <f>SUM(S85,V85)</f>
        <v>0</v>
      </c>
    </row>
    <row r="86" spans="1:49" ht="3.75" hidden="1" customHeight="1" x14ac:dyDescent="0.2"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P86" s="7"/>
      <c r="AQ86" s="7"/>
      <c r="AR86" s="7"/>
      <c r="AS86" s="7"/>
    </row>
    <row r="87" spans="1:49" hidden="1" x14ac:dyDescent="0.2">
      <c r="A87" s="28"/>
      <c r="B87" s="29"/>
      <c r="D87" s="30" t="e">
        <f>VLOOKUP(A87,#REF!,2,FALSE)</f>
        <v>#REF!</v>
      </c>
      <c r="E87" s="31"/>
      <c r="F87" s="31"/>
      <c r="G87" s="31"/>
      <c r="H87" s="31"/>
      <c r="I87" s="31"/>
      <c r="J87" s="32"/>
      <c r="L87" s="33" t="e">
        <f>VLOOKUP(A87,#REF!,3,FALSE)</f>
        <v>#REF!</v>
      </c>
      <c r="M87" s="34"/>
      <c r="O87" s="5" t="e">
        <f>VLOOKUP(A87,#REF!,4,FALSE)</f>
        <v>#REF!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P87" s="37" t="e">
        <f>ROUNDDOWN(AV87/AW87,3)</f>
        <v>#DIV/0!</v>
      </c>
      <c r="AQ87" s="38"/>
      <c r="AR87" s="7"/>
      <c r="AS87" s="7" t="e">
        <f>IF(AP87&lt;0.495,"OG",IF(AND(AP87&gt;=0.495,AP87&lt;0.61),"MG",IF(AND(AP87&gt;=0.61,AP87&lt;0.765),"PR",IF(AND(AP87&gt;=0.795,AP87&lt;0.95),"DPR",IF(AP87&gt;=0.95,,"DRPR")))))</f>
        <v>#DIV/0!</v>
      </c>
      <c r="AV87">
        <f>SUM(R87,U87)</f>
        <v>0</v>
      </c>
      <c r="AW87">
        <f>SUM(S87,V87)</f>
        <v>0</v>
      </c>
    </row>
    <row r="88" spans="1:49" ht="3" hidden="1" customHeight="1" x14ac:dyDescent="0.2"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P88" s="7"/>
      <c r="AQ88" s="7"/>
      <c r="AR88" s="7"/>
      <c r="AS88" s="7"/>
    </row>
    <row r="89" spans="1:49" hidden="1" x14ac:dyDescent="0.2">
      <c r="A89" s="28"/>
      <c r="B89" s="29"/>
      <c r="D89" s="30" t="e">
        <f>VLOOKUP(A89,#REF!,2,FALSE)</f>
        <v>#REF!</v>
      </c>
      <c r="E89" s="31"/>
      <c r="F89" s="31"/>
      <c r="G89" s="31"/>
      <c r="H89" s="31"/>
      <c r="I89" s="31"/>
      <c r="J89" s="32"/>
      <c r="L89" s="33" t="e">
        <f>VLOOKUP(A89,#REF!,3,FALSE)</f>
        <v>#REF!</v>
      </c>
      <c r="M89" s="34"/>
      <c r="O89" s="5" t="e">
        <f>VLOOKUP(A89,#REF!,4,FALSE)</f>
        <v>#REF!</v>
      </c>
      <c r="R89" s="13"/>
      <c r="S89" s="13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P89" s="37" t="e">
        <f>ROUNDDOWN(AV89/AW89,3)</f>
        <v>#DIV/0!</v>
      </c>
      <c r="AQ89" s="38"/>
      <c r="AR89" s="7"/>
      <c r="AS89" s="7" t="e">
        <f>IF(AP89&lt;0.495,"OG",IF(AND(AP89&gt;=0.495,AP89&lt;0.61),"MG",IF(AND(AP89&gt;=0.61,AP89&lt;0.765),"PR",IF(AND(AP89&gt;=0.795,AP89&lt;0.95),"DPR",IF(AP89&gt;=0.95,,"DRPR")))))</f>
        <v>#DIV/0!</v>
      </c>
      <c r="AV89">
        <f>SUM(R89,U89)</f>
        <v>0</v>
      </c>
      <c r="AW89">
        <f>SUM(S89,V89)</f>
        <v>0</v>
      </c>
    </row>
    <row r="90" spans="1:49" ht="4.5" hidden="1" customHeight="1" x14ac:dyDescent="0.2"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P90" s="7"/>
      <c r="AQ90" s="7"/>
      <c r="AR90" s="7"/>
      <c r="AS90" s="7"/>
    </row>
    <row r="91" spans="1:49" hidden="1" x14ac:dyDescent="0.2">
      <c r="A91" s="28"/>
      <c r="B91" s="29"/>
      <c r="D91" s="30" t="e">
        <f>VLOOKUP(A91,#REF!,2,FALSE)</f>
        <v>#REF!</v>
      </c>
      <c r="E91" s="31"/>
      <c r="F91" s="31"/>
      <c r="G91" s="31"/>
      <c r="H91" s="31"/>
      <c r="I91" s="31"/>
      <c r="J91" s="32"/>
      <c r="L91" s="33" t="e">
        <f>VLOOKUP(A91,#REF!,3,FALSE)</f>
        <v>#REF!</v>
      </c>
      <c r="M91" s="34"/>
      <c r="O91" s="5" t="e">
        <f>VLOOKUP(A91,#REF!,4,FALSE)</f>
        <v>#REF!</v>
      </c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P91" s="37" t="e">
        <f>ROUNDDOWN(AV91/AW91,3)</f>
        <v>#DIV/0!</v>
      </c>
      <c r="AQ91" s="38"/>
      <c r="AR91" s="7"/>
      <c r="AS91" s="7" t="e">
        <f>IF(AP91&lt;0.495,"OG",IF(AND(AP91&gt;=0.495,AP91&lt;0.61),"MG",IF(AND(AP91&gt;=0.61,AP91&lt;0.765),"PR",IF(AND(AP91&gt;=0.795,AP91&lt;0.95),"DPR",IF(AP91&gt;=0.95,,"DRPR")))))</f>
        <v>#DIV/0!</v>
      </c>
      <c r="AV91">
        <f>SUM(R91,U91)</f>
        <v>0</v>
      </c>
      <c r="AW91">
        <f>SUM(S91,V91)</f>
        <v>0</v>
      </c>
    </row>
    <row r="92" spans="1:49" ht="4.5" hidden="1" customHeight="1" x14ac:dyDescent="0.2"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P92" s="7"/>
      <c r="AQ92" s="7"/>
      <c r="AR92" s="7"/>
      <c r="AS92" s="7"/>
    </row>
    <row r="93" spans="1:49" hidden="1" x14ac:dyDescent="0.2">
      <c r="A93" s="28"/>
      <c r="B93" s="29"/>
      <c r="D93" s="30" t="e">
        <f>VLOOKUP(A93,#REF!,2,FALSE)</f>
        <v>#REF!</v>
      </c>
      <c r="E93" s="31"/>
      <c r="F93" s="31"/>
      <c r="G93" s="31"/>
      <c r="H93" s="31"/>
      <c r="I93" s="31"/>
      <c r="J93" s="32"/>
      <c r="L93" s="33" t="e">
        <f>VLOOKUP(A93,#REF!,3,FALSE)</f>
        <v>#REF!</v>
      </c>
      <c r="M93" s="34"/>
      <c r="O93" s="5" t="e">
        <f>VLOOKUP(A93,#REF!,4,FALSE)</f>
        <v>#REF!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P93" s="37" t="e">
        <f>ROUNDDOWN(AV93/AW93,3)</f>
        <v>#DIV/0!</v>
      </c>
      <c r="AQ93" s="38"/>
      <c r="AR93" s="7"/>
      <c r="AS93" s="7" t="e">
        <f>IF(AP93&lt;0.495,"OG",IF(AND(AP93&gt;=0.495,AP93&lt;0.61),"MG",IF(AND(AP93&gt;=0.61,AP93&lt;0.765),"PR",IF(AND(AP93&gt;=0.795,AP93&lt;0.95),"DPR",IF(AP93&gt;=0.95,,"DRPR")))))</f>
        <v>#DIV/0!</v>
      </c>
      <c r="AV93">
        <f>SUM(R93,U93)</f>
        <v>0</v>
      </c>
      <c r="AW93">
        <f>SUM(S93,V93)</f>
        <v>0</v>
      </c>
    </row>
    <row r="94" spans="1:49" ht="3" hidden="1" customHeight="1" x14ac:dyDescent="0.2"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P94" s="7"/>
      <c r="AQ94" s="7"/>
      <c r="AR94" s="7"/>
      <c r="AS94" s="7"/>
    </row>
    <row r="95" spans="1:49" hidden="1" x14ac:dyDescent="0.2">
      <c r="A95" s="28"/>
      <c r="B95" s="29"/>
      <c r="D95" s="30" t="e">
        <f>VLOOKUP(A95,#REF!,2,FALSE)</f>
        <v>#REF!</v>
      </c>
      <c r="E95" s="31"/>
      <c r="F95" s="31"/>
      <c r="G95" s="31"/>
      <c r="H95" s="31"/>
      <c r="I95" s="31"/>
      <c r="J95" s="32"/>
      <c r="L95" s="33" t="e">
        <f>VLOOKUP(A95,#REF!,3,FALSE)</f>
        <v>#REF!</v>
      </c>
      <c r="M95" s="34"/>
      <c r="O95" s="5" t="e">
        <f>VLOOKUP(A95,#REF!,4,FALSE)</f>
        <v>#REF!</v>
      </c>
      <c r="R95" s="13"/>
      <c r="S95" s="13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P95" s="37" t="e">
        <f>ROUNDDOWN(AV95/AW95,3)</f>
        <v>#DIV/0!</v>
      </c>
      <c r="AQ95" s="38"/>
      <c r="AR95" s="7"/>
      <c r="AS95" s="7" t="e">
        <f>IF(AP95&lt;0.495,"OG",IF(AND(AP95&gt;=0.495,AP95&lt;0.61),"MG",IF(AND(AP95&gt;=0.61,AP95&lt;0.765),"PR",IF(AND(AP95&gt;=0.795,AP95&lt;0.95),"DPR",IF(AP95&gt;=0.95,,"DRPR")))))</f>
        <v>#DIV/0!</v>
      </c>
      <c r="AV95">
        <f>SUM(R95,U95)</f>
        <v>0</v>
      </c>
      <c r="AW95">
        <f>SUM(S95,V95)</f>
        <v>0</v>
      </c>
    </row>
    <row r="96" spans="1:49" ht="3" hidden="1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idden="1" x14ac:dyDescent="0.2">
      <c r="A97" s="28"/>
      <c r="B97" s="29"/>
      <c r="D97" s="30" t="e">
        <f>VLOOKUP(A97,#REF!,2,FALSE)</f>
        <v>#REF!</v>
      </c>
      <c r="E97" s="31"/>
      <c r="F97" s="31"/>
      <c r="G97" s="31"/>
      <c r="H97" s="31"/>
      <c r="I97" s="31"/>
      <c r="J97" s="32"/>
      <c r="L97" s="33" t="e">
        <f>VLOOKUP(A97,#REF!,3,FALSE)</f>
        <v>#REF!</v>
      </c>
      <c r="M97" s="34"/>
      <c r="O97" s="5" t="e">
        <f>VLOOKUP(A97,#REF!,4,FALSE)</f>
        <v>#REF!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P97" s="37" t="e">
        <f>ROUNDDOWN(AV97/AW97,3)</f>
        <v>#DIV/0!</v>
      </c>
      <c r="AQ97" s="38"/>
      <c r="AR97" s="7"/>
      <c r="AS97" s="7" t="e">
        <f>IF(AP97&lt;0.61,"OG",IF(AND(AP97&gt;=0.61,AP97&lt;0.765),"MG",IF(AND(AP97&gt;=0.765,AP97&lt;0.95),"PR",IF(AP97&gt;=0.95,"DPR"))))</f>
        <v>#DIV/0!</v>
      </c>
      <c r="AV97">
        <f>SUM(R97,U97)</f>
        <v>0</v>
      </c>
      <c r="AW97">
        <f>SUM(S97,V97)</f>
        <v>0</v>
      </c>
    </row>
    <row r="98" spans="1:49" ht="3" hidden="1" customHeight="1" x14ac:dyDescent="0.2"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P98" s="7"/>
      <c r="AQ98" s="7"/>
      <c r="AR98" s="7"/>
      <c r="AS98" s="7"/>
    </row>
    <row r="99" spans="1:49" hidden="1" x14ac:dyDescent="0.2">
      <c r="A99" s="28"/>
      <c r="B99" s="29"/>
      <c r="D99" s="30" t="e">
        <f>VLOOKUP(A99,#REF!,2,FALSE)</f>
        <v>#REF!</v>
      </c>
      <c r="E99" s="31"/>
      <c r="F99" s="31"/>
      <c r="G99" s="31"/>
      <c r="H99" s="31"/>
      <c r="I99" s="31"/>
      <c r="J99" s="32"/>
      <c r="L99" s="33" t="e">
        <f>VLOOKUP(A99,#REF!,3,FALSE)</f>
        <v>#REF!</v>
      </c>
      <c r="M99" s="34"/>
      <c r="O99" s="5" t="e">
        <f>VLOOKUP(A99,#REF!,4,FALSE)</f>
        <v>#REF!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P99" s="37" t="e">
        <f>ROUNDDOWN(AV99/AW99,3)</f>
        <v>#DIV/0!</v>
      </c>
      <c r="AQ99" s="38"/>
      <c r="AR99" s="7"/>
      <c r="AS99" s="7" t="e">
        <f>IF(AP99&lt;0.61,"OG",IF(AND(AP99&gt;=0.61,AP99&lt;0.765),"MG",IF(AND(AP99&gt;=0.765,AP99&lt;0.95),"PR",IF(AP99&gt;=0.95,"DPR"))))</f>
        <v>#DIV/0!</v>
      </c>
      <c r="AV99">
        <f>SUM(R99,U99)</f>
        <v>0</v>
      </c>
      <c r="AW99">
        <f>SUM(S99,V99)</f>
        <v>0</v>
      </c>
    </row>
    <row r="100" spans="1:49" ht="3" hidden="1" customHeight="1" x14ac:dyDescent="0.2"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P100" s="7"/>
      <c r="AQ100" s="7"/>
      <c r="AR100" s="7"/>
      <c r="AS100" s="7"/>
    </row>
    <row r="101" spans="1:49" hidden="1" x14ac:dyDescent="0.2">
      <c r="A101" s="28"/>
      <c r="B101" s="29"/>
      <c r="D101" s="30" t="e">
        <f>VLOOKUP(A101,#REF!,2,FALSE)</f>
        <v>#REF!</v>
      </c>
      <c r="E101" s="31"/>
      <c r="F101" s="31"/>
      <c r="G101" s="31"/>
      <c r="H101" s="31"/>
      <c r="I101" s="31"/>
      <c r="J101" s="32"/>
      <c r="L101" s="33" t="e">
        <f>VLOOKUP(A101,#REF!,3,FALSE)</f>
        <v>#REF!</v>
      </c>
      <c r="M101" s="34"/>
      <c r="O101" s="5" t="e">
        <f>VLOOKUP(A101,#REF!,4,FALSE)</f>
        <v>#REF!</v>
      </c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P101" s="37" t="e">
        <f>ROUNDDOWN(AV101/AW101,3)</f>
        <v>#DIV/0!</v>
      </c>
      <c r="AQ101" s="38"/>
      <c r="AR101" s="7"/>
      <c r="AS101" s="7" t="e">
        <f>IF(AP101&lt;0.61,"OG",IF(AND(AP101&gt;=0.61,AP101&lt;0.765),"MG",IF(AND(AP101&gt;=0.765,AP101&lt;0.95),"PR",IF(AP101&gt;=0.95,"DPR"))))</f>
        <v>#DIV/0!</v>
      </c>
      <c r="AV101">
        <f>SUM(R101,U101)</f>
        <v>0</v>
      </c>
      <c r="AW101">
        <f>SUM(S101,V101)</f>
        <v>0</v>
      </c>
    </row>
    <row r="102" spans="1:49" ht="3" hidden="1" customHeight="1" x14ac:dyDescent="0.2"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P102" s="7"/>
      <c r="AQ102" s="7"/>
      <c r="AR102" s="7"/>
      <c r="AS102" s="7"/>
    </row>
    <row r="103" spans="1:49" hidden="1" x14ac:dyDescent="0.2">
      <c r="A103" s="28"/>
      <c r="B103" s="29"/>
      <c r="D103" s="30" t="e">
        <f>VLOOKUP(A103,#REF!,2,FALSE)</f>
        <v>#REF!</v>
      </c>
      <c r="E103" s="31"/>
      <c r="F103" s="31"/>
      <c r="G103" s="31"/>
      <c r="H103" s="31"/>
      <c r="I103" s="31"/>
      <c r="J103" s="32"/>
      <c r="L103" s="33" t="e">
        <f>VLOOKUP(A103,#REF!,3,FALSE)</f>
        <v>#REF!</v>
      </c>
      <c r="M103" s="34"/>
      <c r="O103" s="5" t="e">
        <f>VLOOKUP(A103,#REF!,4,FALSE)</f>
        <v>#REF!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P103" s="37" t="e">
        <f>ROUNDDOWN(AV103/AW103,3)</f>
        <v>#DIV/0!</v>
      </c>
      <c r="AQ103" s="38"/>
      <c r="AR103" s="7"/>
      <c r="AS103" s="7" t="e">
        <f>IF(AP103&lt;0.61,"OG",IF(AND(AP103&gt;=0.61,AP103&lt;0.765),"MG",IF(AND(AP103&gt;=0.765,AP103&lt;0.95),"PR",IF(AP103&gt;=0.95,"DPR"))))</f>
        <v>#DIV/0!</v>
      </c>
      <c r="AV103">
        <f>SUM(R103,U103)</f>
        <v>0</v>
      </c>
      <c r="AW103">
        <f>SUM(S103,V103)</f>
        <v>0</v>
      </c>
    </row>
    <row r="104" spans="1:49" ht="3.75" hidden="1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idden="1" x14ac:dyDescent="0.2">
      <c r="A105" s="28"/>
      <c r="B105" s="29"/>
      <c r="D105" s="30" t="e">
        <f>VLOOKUP(A105,#REF!,2,FALSE)</f>
        <v>#REF!</v>
      </c>
      <c r="E105" s="31"/>
      <c r="F105" s="31"/>
      <c r="G105" s="31"/>
      <c r="H105" s="31"/>
      <c r="I105" s="31"/>
      <c r="J105" s="32"/>
      <c r="L105" s="33" t="e">
        <f>VLOOKUP(A105,#REF!,3,FALSE)</f>
        <v>#REF!</v>
      </c>
      <c r="M105" s="34"/>
      <c r="O105" s="5" t="e">
        <f>VLOOKUP(A105,#REF!,4,FALSE)</f>
        <v>#REF!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P105" s="37" t="e">
        <f>ROUNDDOWN(AV105/AW105,3)</f>
        <v>#DIV/0!</v>
      </c>
      <c r="AQ105" s="38"/>
      <c r="AR105" s="7"/>
      <c r="AS105" s="7" t="e">
        <f>IF(AP105&lt;0.765,"OG",IF(AND(AP105&gt;=0.765,AP105&lt;0.95),"MG",IF(AP105&gt;=0.95,"PR")))</f>
        <v>#DIV/0!</v>
      </c>
      <c r="AV105">
        <f>SUM(R105,U105)</f>
        <v>0</v>
      </c>
      <c r="AW105">
        <f>SUM(S105,V105)</f>
        <v>0</v>
      </c>
    </row>
    <row r="106" spans="1:49" ht="3" hidden="1" customHeight="1" x14ac:dyDescent="0.2"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P106" s="7"/>
      <c r="AQ106" s="7"/>
      <c r="AR106" s="7"/>
      <c r="AS106" s="7"/>
    </row>
    <row r="107" spans="1:49" hidden="1" x14ac:dyDescent="0.2">
      <c r="A107" s="28"/>
      <c r="B107" s="29"/>
      <c r="D107" s="30" t="e">
        <f>VLOOKUP(A107,#REF!,2,FALSE)</f>
        <v>#REF!</v>
      </c>
      <c r="E107" s="31"/>
      <c r="F107" s="31"/>
      <c r="G107" s="31"/>
      <c r="H107" s="31"/>
      <c r="I107" s="31"/>
      <c r="J107" s="32"/>
      <c r="L107" s="33" t="e">
        <f>VLOOKUP(A107,#REF!,3,FALSE)</f>
        <v>#REF!</v>
      </c>
      <c r="M107" s="34"/>
      <c r="O107" s="5" t="e">
        <f>VLOOKUP(A107,#REF!,4,FALSE)</f>
        <v>#REF!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P107" s="37" t="e">
        <f>ROUNDDOWN(AV107/AW107,3)</f>
        <v>#DIV/0!</v>
      </c>
      <c r="AQ107" s="38"/>
      <c r="AR107" s="7"/>
      <c r="AS107" s="7" t="e">
        <f>IF(AP107&lt;0.765,"OG",IF(AND(AP107&gt;=0.765,AP107&lt;0.95),"MG",IF(AP107&gt;=0.95,"PR")))</f>
        <v>#DIV/0!</v>
      </c>
      <c r="AV107">
        <f>SUM(R107,U107)</f>
        <v>0</v>
      </c>
      <c r="AW107">
        <f>SUM(S107,V107)</f>
        <v>0</v>
      </c>
    </row>
    <row r="108" spans="1:49" ht="3.75" hidden="1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idden="1" x14ac:dyDescent="0.2">
      <c r="A109" s="28"/>
      <c r="B109" s="29"/>
      <c r="D109" s="30"/>
      <c r="E109" s="31"/>
      <c r="F109" s="31"/>
      <c r="G109" s="31"/>
      <c r="H109" s="31"/>
      <c r="I109" s="31"/>
      <c r="J109" s="32"/>
      <c r="L109" s="33"/>
      <c r="M109" s="34"/>
      <c r="O109" s="5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37"/>
      <c r="AQ109" s="38"/>
      <c r="AR109" s="7"/>
      <c r="AS109" s="7"/>
    </row>
    <row r="110" spans="1:49" ht="2.25" hidden="1" customHeight="1" x14ac:dyDescent="0.2"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</row>
    <row r="111" spans="1:49" hidden="1" x14ac:dyDescent="0.2">
      <c r="A111" s="28"/>
      <c r="B111" s="29"/>
      <c r="D111" s="30"/>
      <c r="E111" s="31"/>
      <c r="F111" s="31"/>
      <c r="G111" s="31"/>
      <c r="H111" s="31"/>
      <c r="I111" s="31"/>
      <c r="J111" s="32"/>
      <c r="L111" s="33"/>
      <c r="M111" s="34"/>
      <c r="O111" s="5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37"/>
      <c r="AQ111" s="38"/>
      <c r="AR111" s="7"/>
      <c r="AS111" s="7"/>
    </row>
    <row r="112" spans="1:49" ht="3" hidden="1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idden="1" x14ac:dyDescent="0.2">
      <c r="A113" s="28"/>
      <c r="B113" s="29"/>
      <c r="D113" s="30"/>
      <c r="E113" s="31"/>
      <c r="F113" s="31"/>
      <c r="G113" s="31"/>
      <c r="H113" s="31"/>
      <c r="I113" s="31"/>
      <c r="J113" s="32"/>
      <c r="L113" s="33"/>
      <c r="M113" s="34"/>
      <c r="O113" s="5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37"/>
      <c r="AQ113" s="38"/>
      <c r="AR113" s="7"/>
      <c r="AS113" s="7"/>
    </row>
    <row r="114" spans="1:49" ht="3" hidden="1" customHeight="1" x14ac:dyDescent="0.2"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1:49" hidden="1" x14ac:dyDescent="0.2">
      <c r="A115" s="28"/>
      <c r="B115" s="29"/>
      <c r="D115" s="30"/>
      <c r="E115" s="31"/>
      <c r="F115" s="31"/>
      <c r="G115" s="31"/>
      <c r="H115" s="31"/>
      <c r="I115" s="31"/>
      <c r="J115" s="32"/>
      <c r="L115" s="33"/>
      <c r="M115" s="34"/>
      <c r="O115" s="5"/>
      <c r="R115" s="7"/>
      <c r="S115" s="7"/>
      <c r="T115" s="7"/>
      <c r="U115" s="13"/>
      <c r="V115" s="13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37"/>
      <c r="AQ115" s="38"/>
      <c r="AR115" s="7"/>
      <c r="AS115" s="7"/>
    </row>
    <row r="116" spans="1:49" ht="4.5" hidden="1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idden="1" x14ac:dyDescent="0.2">
      <c r="A117" s="28"/>
      <c r="B117" s="29"/>
      <c r="D117" s="30"/>
      <c r="E117" s="31"/>
      <c r="F117" s="31"/>
      <c r="G117" s="31"/>
      <c r="H117" s="31"/>
      <c r="I117" s="31"/>
      <c r="J117" s="32"/>
      <c r="L117" s="33"/>
      <c r="M117" s="34"/>
      <c r="O117" s="5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37"/>
      <c r="AQ117" s="38"/>
      <c r="AR117" s="7"/>
      <c r="AS117" s="7"/>
    </row>
    <row r="118" spans="1:49" ht="5.25" hidden="1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9"/>
      <c r="AT118" s="8"/>
      <c r="AU118" s="8"/>
      <c r="AV118" s="8"/>
      <c r="AW118" s="8"/>
    </row>
    <row r="119" spans="1:49" hidden="1" x14ac:dyDescent="0.2">
      <c r="A119" s="28"/>
      <c r="B119" s="29"/>
      <c r="D119" s="30"/>
      <c r="E119" s="31"/>
      <c r="F119" s="31"/>
      <c r="G119" s="31"/>
      <c r="H119" s="31"/>
      <c r="I119" s="31"/>
      <c r="J119" s="32"/>
      <c r="L119" s="33"/>
      <c r="M119" s="34"/>
      <c r="O119" s="5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37"/>
      <c r="AQ119" s="38"/>
      <c r="AR119" s="7"/>
      <c r="AS119" s="7"/>
    </row>
    <row r="120" spans="1:49" hidden="1" x14ac:dyDescent="0.2">
      <c r="A120" s="22"/>
      <c r="B120" s="22"/>
      <c r="C120" s="8"/>
      <c r="D120" s="23"/>
      <c r="E120" s="23"/>
      <c r="F120" s="23"/>
      <c r="G120" s="23"/>
      <c r="H120" s="23"/>
      <c r="I120" s="23"/>
      <c r="J120" s="23"/>
      <c r="K120" s="8"/>
      <c r="L120" s="24"/>
      <c r="M120" s="24"/>
      <c r="N120" s="8"/>
      <c r="O120" s="11"/>
      <c r="P120" s="8"/>
      <c r="Q120" s="8"/>
      <c r="R120" s="12"/>
      <c r="S120" s="12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25"/>
      <c r="AQ120" s="25"/>
      <c r="AR120" s="8"/>
      <c r="AS120" s="9"/>
      <c r="AT120" s="8"/>
      <c r="AU120" s="8"/>
      <c r="AV120" s="8"/>
      <c r="AW120" s="8"/>
    </row>
    <row r="121" spans="1:49" ht="3.75" hidden="1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idden="1" x14ac:dyDescent="0.2">
      <c r="A122" s="22"/>
      <c r="B122" s="22"/>
      <c r="C122" s="8"/>
      <c r="D122" s="23"/>
      <c r="E122" s="23"/>
      <c r="F122" s="23"/>
      <c r="G122" s="23"/>
      <c r="H122" s="23"/>
      <c r="I122" s="23"/>
      <c r="J122" s="23"/>
      <c r="K122" s="8"/>
      <c r="L122" s="24"/>
      <c r="M122" s="24"/>
      <c r="N122" s="8"/>
      <c r="O122" s="11"/>
      <c r="P122" s="8"/>
      <c r="Q122" s="8"/>
      <c r="R122" s="12"/>
      <c r="S122" s="12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25"/>
      <c r="AQ122" s="25"/>
      <c r="AR122" s="8"/>
      <c r="AS122" s="9"/>
      <c r="AT122" s="8"/>
      <c r="AU122" s="8"/>
      <c r="AV122" s="8"/>
      <c r="AW122" s="8"/>
    </row>
    <row r="123" spans="1:49" ht="3" hidden="1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idden="1" x14ac:dyDescent="0.2">
      <c r="A124" s="22"/>
      <c r="B124" s="22"/>
      <c r="C124" s="8"/>
      <c r="D124" s="23"/>
      <c r="E124" s="23"/>
      <c r="F124" s="23"/>
      <c r="G124" s="23"/>
      <c r="H124" s="23"/>
      <c r="I124" s="23"/>
      <c r="J124" s="23"/>
      <c r="K124" s="8"/>
      <c r="L124" s="24"/>
      <c r="M124" s="24"/>
      <c r="N124" s="8"/>
      <c r="O124" s="11"/>
      <c r="P124" s="8"/>
      <c r="Q124" s="8"/>
      <c r="R124" s="12"/>
      <c r="S124" s="12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25"/>
      <c r="AQ124" s="25"/>
      <c r="AR124" s="8"/>
      <c r="AS124" s="9"/>
      <c r="AT124" s="8"/>
      <c r="AU124" s="8"/>
      <c r="AV124" s="8"/>
      <c r="AW124" s="8"/>
    </row>
    <row r="125" spans="1:49" ht="3" hidden="1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idden="1" x14ac:dyDescent="0.2">
      <c r="A126" s="22"/>
      <c r="B126" s="22"/>
      <c r="C126" s="8"/>
      <c r="D126" s="23"/>
      <c r="E126" s="23"/>
      <c r="F126" s="23"/>
      <c r="G126" s="23"/>
      <c r="H126" s="23"/>
      <c r="I126" s="23"/>
      <c r="J126" s="23"/>
      <c r="K126" s="8"/>
      <c r="L126" s="24"/>
      <c r="M126" s="24"/>
      <c r="N126" s="8"/>
      <c r="O126" s="11"/>
      <c r="P126" s="8"/>
      <c r="Q126" s="8"/>
      <c r="R126" s="12"/>
      <c r="S126" s="12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25"/>
      <c r="AQ126" s="25"/>
      <c r="AR126" s="8"/>
      <c r="AS126" s="9"/>
      <c r="AT126" s="8"/>
      <c r="AU126" s="8"/>
      <c r="AV126" s="8"/>
      <c r="AW126" s="8"/>
    </row>
    <row r="127" spans="1:49" ht="3.75" hidden="1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idden="1" x14ac:dyDescent="0.2">
      <c r="A128" s="22"/>
      <c r="B128" s="22"/>
      <c r="C128" s="8"/>
      <c r="D128" s="23"/>
      <c r="E128" s="23"/>
      <c r="F128" s="23"/>
      <c r="G128" s="23"/>
      <c r="H128" s="23"/>
      <c r="I128" s="23"/>
      <c r="J128" s="23"/>
      <c r="K128" s="8"/>
      <c r="L128" s="24"/>
      <c r="M128" s="24"/>
      <c r="N128" s="8"/>
      <c r="O128" s="11"/>
      <c r="P128" s="8"/>
      <c r="Q128" s="8"/>
      <c r="R128" s="12"/>
      <c r="S128" s="12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25"/>
      <c r="AQ128" s="25"/>
      <c r="AR128" s="8"/>
      <c r="AS128" s="9"/>
      <c r="AT128" s="8"/>
      <c r="AU128" s="8"/>
      <c r="AV128" s="8"/>
      <c r="AW128" s="8"/>
    </row>
    <row r="129" spans="1:49" ht="3" hidden="1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idden="1" x14ac:dyDescent="0.2">
      <c r="A130" s="22"/>
      <c r="B130" s="22"/>
      <c r="C130" s="8"/>
      <c r="D130" s="23"/>
      <c r="E130" s="23"/>
      <c r="F130" s="23"/>
      <c r="G130" s="23"/>
      <c r="H130" s="23"/>
      <c r="I130" s="23"/>
      <c r="J130" s="23"/>
      <c r="K130" s="8"/>
      <c r="L130" s="24"/>
      <c r="M130" s="24"/>
      <c r="N130" s="8"/>
      <c r="O130" s="11"/>
      <c r="P130" s="8"/>
      <c r="Q130" s="8"/>
      <c r="R130" s="12"/>
      <c r="S130" s="12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25"/>
      <c r="AQ130" s="25"/>
      <c r="AR130" s="8"/>
      <c r="AS130" s="9"/>
      <c r="AT130" s="8"/>
      <c r="AU130" s="8"/>
      <c r="AV130" s="8"/>
      <c r="AW130" s="8"/>
    </row>
    <row r="131" spans="1:49" ht="3.75" hidden="1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idden="1" x14ac:dyDescent="0.2">
      <c r="A132" s="22"/>
      <c r="B132" s="22"/>
      <c r="C132" s="8"/>
      <c r="D132" s="23"/>
      <c r="E132" s="23"/>
      <c r="F132" s="23"/>
      <c r="G132" s="23"/>
      <c r="H132" s="23"/>
      <c r="I132" s="23"/>
      <c r="J132" s="23"/>
      <c r="K132" s="8"/>
      <c r="L132" s="24"/>
      <c r="M132" s="24"/>
      <c r="N132" s="8"/>
      <c r="O132" s="11"/>
      <c r="P132" s="8"/>
      <c r="Q132" s="8"/>
      <c r="R132" s="12"/>
      <c r="S132" s="12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25"/>
      <c r="AQ132" s="25"/>
      <c r="AR132" s="8"/>
      <c r="AS132" s="9"/>
      <c r="AT132" s="8"/>
      <c r="AU132" s="8"/>
      <c r="AV132" s="8"/>
      <c r="AW132" s="8"/>
    </row>
    <row r="133" spans="1:49" ht="4.5" hidden="1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idden="1" x14ac:dyDescent="0.2">
      <c r="A134" s="22"/>
      <c r="B134" s="22"/>
      <c r="C134" s="8"/>
      <c r="D134" s="23"/>
      <c r="E134" s="23"/>
      <c r="F134" s="23"/>
      <c r="G134" s="23"/>
      <c r="H134" s="23"/>
      <c r="I134" s="23"/>
      <c r="J134" s="23"/>
      <c r="K134" s="8"/>
      <c r="L134" s="24"/>
      <c r="M134" s="24"/>
      <c r="N134" s="8"/>
      <c r="O134" s="11"/>
      <c r="P134" s="8"/>
      <c r="Q134" s="8"/>
      <c r="R134" s="12"/>
      <c r="S134" s="12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25"/>
      <c r="AQ134" s="25"/>
      <c r="AR134" s="8"/>
      <c r="AS134" s="9"/>
      <c r="AT134" s="8"/>
      <c r="AU134" s="8"/>
      <c r="AV134" s="8"/>
      <c r="AW134" s="8"/>
    </row>
    <row r="135" spans="1:49" ht="5.25" hidden="1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9"/>
      <c r="AT135" s="8"/>
      <c r="AU135" s="8"/>
      <c r="AV135" s="8"/>
      <c r="AW135" s="8"/>
    </row>
    <row r="136" spans="1:49" hidden="1" x14ac:dyDescent="0.2">
      <c r="A136" s="26"/>
      <c r="B136" s="26"/>
      <c r="C136" s="14"/>
      <c r="D136" s="26"/>
      <c r="E136" s="26"/>
      <c r="F136" s="26"/>
      <c r="G136" s="26"/>
      <c r="H136" s="26"/>
      <c r="I136" s="26"/>
      <c r="J136" s="26"/>
      <c r="K136" s="14"/>
      <c r="L136" s="26"/>
      <c r="M136" s="26"/>
      <c r="N136" s="14"/>
      <c r="O136" s="15"/>
      <c r="P136" s="8"/>
      <c r="Q136" s="8"/>
      <c r="R136" s="16"/>
      <c r="S136" s="16"/>
      <c r="T136" s="8"/>
      <c r="U136" s="16"/>
      <c r="V136" s="16"/>
      <c r="W136" s="8"/>
      <c r="X136" s="16"/>
      <c r="Y136" s="16"/>
      <c r="Z136" s="8"/>
      <c r="AA136" s="16"/>
      <c r="AB136" s="16"/>
      <c r="AC136" s="8"/>
      <c r="AD136" s="16"/>
      <c r="AE136" s="16"/>
      <c r="AF136" s="8"/>
      <c r="AG136" s="16"/>
      <c r="AH136" s="16"/>
      <c r="AI136" s="8"/>
      <c r="AJ136" s="16"/>
      <c r="AK136" s="16"/>
      <c r="AL136" s="8"/>
      <c r="AM136" s="16"/>
      <c r="AN136" s="16"/>
      <c r="AO136" s="8"/>
      <c r="AP136" s="23"/>
      <c r="AQ136" s="23"/>
      <c r="AR136" s="8"/>
      <c r="AS136" s="9"/>
      <c r="AT136" s="8"/>
      <c r="AU136" s="8"/>
      <c r="AV136" s="8"/>
      <c r="AW136" s="8"/>
    </row>
    <row r="137" spans="1:49" ht="3" hidden="1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hidden="1" x14ac:dyDescent="0.2">
      <c r="A138" s="22"/>
      <c r="B138" s="22"/>
      <c r="C138" s="8"/>
      <c r="D138" s="23"/>
      <c r="E138" s="23"/>
      <c r="F138" s="23"/>
      <c r="G138" s="23"/>
      <c r="H138" s="23"/>
      <c r="I138" s="23"/>
      <c r="J138" s="23"/>
      <c r="K138" s="8"/>
      <c r="L138" s="24"/>
      <c r="M138" s="24"/>
      <c r="N138" s="8"/>
      <c r="O138" s="11"/>
      <c r="P138" s="8"/>
      <c r="Q138" s="8"/>
      <c r="R138" s="12"/>
      <c r="S138" s="12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25"/>
      <c r="AQ138" s="25"/>
      <c r="AR138" s="8"/>
      <c r="AS138" s="9"/>
      <c r="AT138" s="8"/>
      <c r="AU138" s="8"/>
      <c r="AV138" s="8"/>
      <c r="AW138" s="8"/>
    </row>
    <row r="139" spans="1:49" ht="3.75" hidden="1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idden="1" x14ac:dyDescent="0.2">
      <c r="A140" s="22"/>
      <c r="B140" s="22"/>
      <c r="C140" s="8"/>
      <c r="D140" s="23"/>
      <c r="E140" s="23"/>
      <c r="F140" s="23"/>
      <c r="G140" s="23"/>
      <c r="H140" s="23"/>
      <c r="I140" s="23"/>
      <c r="J140" s="23"/>
      <c r="K140" s="8"/>
      <c r="L140" s="24"/>
      <c r="M140" s="24"/>
      <c r="N140" s="8"/>
      <c r="O140" s="11"/>
      <c r="P140" s="8"/>
      <c r="Q140" s="8"/>
      <c r="R140" s="12"/>
      <c r="S140" s="12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25"/>
      <c r="AQ140" s="25"/>
      <c r="AR140" s="8"/>
      <c r="AS140" s="9"/>
      <c r="AT140" s="8"/>
      <c r="AU140" s="8"/>
      <c r="AV140" s="8"/>
      <c r="AW140" s="8"/>
    </row>
    <row r="141" spans="1:49" ht="4.5" hidden="1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hidden="1" x14ac:dyDescent="0.2">
      <c r="A142" s="22"/>
      <c r="B142" s="22"/>
      <c r="C142" s="8"/>
      <c r="D142" s="23"/>
      <c r="E142" s="23"/>
      <c r="F142" s="23"/>
      <c r="G142" s="23"/>
      <c r="H142" s="23"/>
      <c r="I142" s="23"/>
      <c r="J142" s="23"/>
      <c r="K142" s="8"/>
      <c r="L142" s="24"/>
      <c r="M142" s="24"/>
      <c r="N142" s="8"/>
      <c r="O142" s="11"/>
      <c r="P142" s="8"/>
      <c r="Q142" s="8"/>
      <c r="R142" s="12"/>
      <c r="S142" s="12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25"/>
      <c r="AQ142" s="25"/>
      <c r="AR142" s="8"/>
      <c r="AS142" s="9"/>
      <c r="AT142" s="8"/>
      <c r="AU142" s="8"/>
      <c r="AV142" s="8"/>
      <c r="AW142" s="8"/>
    </row>
    <row r="143" spans="1:49" ht="5.25" hidden="1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hidden="1" x14ac:dyDescent="0.2">
      <c r="A144" s="22"/>
      <c r="B144" s="22"/>
      <c r="C144" s="8"/>
      <c r="D144" s="23"/>
      <c r="E144" s="23"/>
      <c r="F144" s="23"/>
      <c r="G144" s="23"/>
      <c r="H144" s="23"/>
      <c r="I144" s="23"/>
      <c r="J144" s="23"/>
      <c r="K144" s="8"/>
      <c r="L144" s="24"/>
      <c r="M144" s="24"/>
      <c r="N144" s="8"/>
      <c r="O144" s="11"/>
      <c r="P144" s="8"/>
      <c r="Q144" s="8"/>
      <c r="R144" s="12"/>
      <c r="S144" s="12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25"/>
      <c r="AQ144" s="25"/>
      <c r="AR144" s="8"/>
      <c r="AS144" s="9"/>
      <c r="AT144" s="8"/>
      <c r="AU144" s="8"/>
      <c r="AV144" s="8"/>
      <c r="AW144" s="8"/>
    </row>
    <row r="145" spans="1:49" ht="3.75" hidden="1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hidden="1" x14ac:dyDescent="0.2">
      <c r="A146" s="22"/>
      <c r="B146" s="22"/>
      <c r="C146" s="8"/>
      <c r="D146" s="23"/>
      <c r="E146" s="23"/>
      <c r="F146" s="23"/>
      <c r="G146" s="23"/>
      <c r="H146" s="23"/>
      <c r="I146" s="23"/>
      <c r="J146" s="23"/>
      <c r="K146" s="8"/>
      <c r="L146" s="24"/>
      <c r="M146" s="24"/>
      <c r="N146" s="8"/>
      <c r="O146" s="11"/>
      <c r="P146" s="8"/>
      <c r="Q146" s="8"/>
      <c r="R146" s="12"/>
      <c r="S146" s="12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25"/>
      <c r="AQ146" s="25"/>
      <c r="AR146" s="8"/>
      <c r="AS146" s="9"/>
      <c r="AT146" s="8"/>
      <c r="AU146" s="8"/>
      <c r="AV146" s="8"/>
      <c r="AW146" s="8"/>
    </row>
    <row r="147" spans="1:49" ht="4.5" hidden="1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ht="4.5" hidden="1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ht="4.5" hidden="1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  <row r="150" spans="1:49" ht="4.5" hidden="1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</row>
    <row r="151" spans="1:49" ht="4.5" hidden="1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1:49" ht="4.5" hidden="1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1:49" ht="4.5" hidden="1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1:49" ht="4.5" hidden="1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</row>
    <row r="155" spans="1:49" ht="4.5" hidden="1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</row>
    <row r="156" spans="1:49" ht="4.5" hidden="1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</row>
    <row r="157" spans="1:49" ht="4.5" hidden="1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</row>
    <row r="158" spans="1:49" ht="4.5" hidden="1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</row>
    <row r="159" spans="1:49" ht="4.5" hidden="1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</row>
    <row r="160" spans="1:49" ht="4.5" hidden="1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</row>
    <row r="161" spans="1:49" ht="4.5" hidden="1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</row>
    <row r="162" spans="1:49" ht="4.5" hidden="1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</row>
    <row r="163" spans="1:49" ht="4.5" hidden="1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</row>
    <row r="164" spans="1:49" ht="4.5" hidden="1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</row>
    <row r="165" spans="1:49" ht="4.5" hidden="1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</row>
    <row r="166" spans="1:49" hidden="1" x14ac:dyDescent="0.2">
      <c r="A166" s="22"/>
      <c r="B166" s="22"/>
      <c r="C166" s="8"/>
      <c r="D166" s="23"/>
      <c r="E166" s="23"/>
      <c r="F166" s="23"/>
      <c r="G166" s="23"/>
      <c r="H166" s="23"/>
      <c r="I166" s="23"/>
      <c r="J166" s="23"/>
      <c r="K166" s="8"/>
      <c r="L166" s="24"/>
      <c r="M166" s="24"/>
      <c r="N166" s="8"/>
      <c r="O166" s="11"/>
      <c r="P166" s="8"/>
      <c r="Q166" s="8"/>
      <c r="R166" s="12"/>
      <c r="S166" s="12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25"/>
      <c r="AQ166" s="25"/>
      <c r="AR166" s="8"/>
      <c r="AS166" s="9"/>
      <c r="AT166" s="8"/>
      <c r="AU166" s="8"/>
      <c r="AV166" s="8"/>
      <c r="AW166" s="8"/>
    </row>
    <row r="167" spans="1:49" ht="3.75" hidden="1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</row>
    <row r="168" spans="1:49" ht="3.75" hidden="1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</row>
    <row r="169" spans="1:49" ht="3.75" hidden="1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</row>
    <row r="170" spans="1:49" ht="3.75" hidden="1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</row>
    <row r="171" spans="1:49" hidden="1" x14ac:dyDescent="0.2">
      <c r="A171" s="22"/>
      <c r="B171" s="22"/>
      <c r="C171" s="8"/>
      <c r="D171" s="23"/>
      <c r="E171" s="23"/>
      <c r="F171" s="23"/>
      <c r="G171" s="23"/>
      <c r="H171" s="23"/>
      <c r="I171" s="23"/>
      <c r="J171" s="23"/>
      <c r="K171" s="8"/>
      <c r="L171" s="24"/>
      <c r="M171" s="24"/>
      <c r="N171" s="8"/>
      <c r="O171" s="11"/>
      <c r="P171" s="8"/>
      <c r="Q171" s="8"/>
      <c r="R171" s="12"/>
      <c r="S171" s="12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25"/>
      <c r="AQ171" s="25"/>
      <c r="AR171" s="8"/>
      <c r="AS171" s="9"/>
      <c r="AT171" s="8"/>
      <c r="AU171" s="8"/>
      <c r="AV171" s="8"/>
      <c r="AW171" s="8"/>
    </row>
    <row r="172" spans="1:49" ht="4.5" hidden="1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</row>
    <row r="173" spans="1:49" hidden="1" x14ac:dyDescent="0.2">
      <c r="A173" s="22"/>
      <c r="B173" s="22"/>
      <c r="C173" s="8"/>
      <c r="D173" s="23"/>
      <c r="E173" s="23"/>
      <c r="F173" s="23"/>
      <c r="G173" s="23"/>
      <c r="H173" s="23"/>
      <c r="I173" s="23"/>
      <c r="J173" s="23"/>
      <c r="K173" s="8"/>
      <c r="L173" s="24"/>
      <c r="M173" s="24"/>
      <c r="N173" s="8"/>
      <c r="O173" s="11"/>
      <c r="P173" s="8"/>
      <c r="Q173" s="8"/>
      <c r="R173" s="12"/>
      <c r="S173" s="12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25"/>
      <c r="AQ173" s="25"/>
      <c r="AR173" s="8"/>
      <c r="AS173" s="9"/>
      <c r="AT173" s="8"/>
      <c r="AU173" s="8"/>
      <c r="AV173" s="8"/>
      <c r="AW173" s="8"/>
    </row>
    <row r="174" spans="1:49" ht="3.75" hidden="1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</row>
    <row r="175" spans="1:49" hidden="1" x14ac:dyDescent="0.2">
      <c r="A175" s="22"/>
      <c r="B175" s="22"/>
      <c r="C175" s="8"/>
      <c r="D175" s="23"/>
      <c r="E175" s="23"/>
      <c r="F175" s="23"/>
      <c r="G175" s="23"/>
      <c r="H175" s="23"/>
      <c r="I175" s="23"/>
      <c r="J175" s="23"/>
      <c r="K175" s="8"/>
      <c r="L175" s="24"/>
      <c r="M175" s="24"/>
      <c r="N175" s="8"/>
      <c r="O175" s="11"/>
      <c r="P175" s="8"/>
      <c r="Q175" s="8"/>
      <c r="R175" s="12"/>
      <c r="S175" s="12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25"/>
      <c r="AQ175" s="25"/>
      <c r="AR175" s="8"/>
      <c r="AS175" s="9"/>
      <c r="AT175" s="8"/>
      <c r="AU175" s="8"/>
      <c r="AV175" s="8"/>
      <c r="AW175" s="8"/>
    </row>
    <row r="176" spans="1:49" ht="3.75" hidden="1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</row>
    <row r="177" spans="1:49" hidden="1" x14ac:dyDescent="0.2">
      <c r="A177" s="22"/>
      <c r="B177" s="22"/>
      <c r="C177" s="8"/>
      <c r="D177" s="23"/>
      <c r="E177" s="23"/>
      <c r="F177" s="23"/>
      <c r="G177" s="23"/>
      <c r="H177" s="23"/>
      <c r="I177" s="23"/>
      <c r="J177" s="23"/>
      <c r="K177" s="8"/>
      <c r="L177" s="24"/>
      <c r="M177" s="24"/>
      <c r="N177" s="8"/>
      <c r="O177" s="11"/>
      <c r="P177" s="8"/>
      <c r="Q177" s="8"/>
      <c r="R177" s="12"/>
      <c r="S177" s="12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25"/>
      <c r="AQ177" s="25"/>
      <c r="AR177" s="8"/>
      <c r="AS177" s="9"/>
      <c r="AT177" s="8"/>
      <c r="AU177" s="8"/>
      <c r="AV177" s="8"/>
      <c r="AW177" s="8"/>
    </row>
    <row r="178" spans="1:49" ht="3.75" hidden="1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</row>
    <row r="179" spans="1:49" hidden="1" x14ac:dyDescent="0.2">
      <c r="A179" s="22"/>
      <c r="B179" s="22"/>
      <c r="C179" s="8"/>
      <c r="D179" s="23"/>
      <c r="E179" s="23"/>
      <c r="F179" s="23"/>
      <c r="G179" s="23"/>
      <c r="H179" s="23"/>
      <c r="I179" s="23"/>
      <c r="J179" s="23"/>
      <c r="K179" s="8"/>
      <c r="L179" s="24"/>
      <c r="M179" s="24"/>
      <c r="N179" s="8"/>
      <c r="O179" s="11"/>
      <c r="P179" s="8"/>
      <c r="Q179" s="8"/>
      <c r="R179" s="12"/>
      <c r="S179" s="12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25"/>
      <c r="AQ179" s="25"/>
      <c r="AR179" s="8"/>
      <c r="AS179" s="9"/>
      <c r="AT179" s="8"/>
      <c r="AU179" s="8"/>
      <c r="AV179" s="8"/>
      <c r="AW179" s="8"/>
    </row>
    <row r="180" spans="1:49" ht="5.25" hidden="1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</row>
    <row r="181" spans="1:49" hidden="1" x14ac:dyDescent="0.2">
      <c r="A181" s="22"/>
      <c r="B181" s="22"/>
      <c r="C181" s="8"/>
      <c r="D181" s="23"/>
      <c r="E181" s="23"/>
      <c r="F181" s="23"/>
      <c r="G181" s="23"/>
      <c r="H181" s="23"/>
      <c r="I181" s="23"/>
      <c r="J181" s="23"/>
      <c r="K181" s="8"/>
      <c r="L181" s="24"/>
      <c r="M181" s="24"/>
      <c r="N181" s="8"/>
      <c r="O181" s="11"/>
      <c r="P181" s="8"/>
      <c r="Q181" s="8"/>
      <c r="R181" s="12"/>
      <c r="S181" s="12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25"/>
      <c r="AQ181" s="25"/>
      <c r="AR181" s="8"/>
      <c r="AS181" s="9"/>
      <c r="AT181" s="8"/>
      <c r="AU181" s="8"/>
      <c r="AV181" s="8"/>
      <c r="AW181" s="8"/>
    </row>
    <row r="182" spans="1:49" ht="4.5" hidden="1" customHeight="1" x14ac:dyDescent="0.2">
      <c r="A182" s="14"/>
      <c r="B182" s="14"/>
      <c r="C182" s="8"/>
      <c r="D182" s="17"/>
      <c r="E182" s="17"/>
      <c r="F182" s="17"/>
      <c r="G182" s="17"/>
      <c r="H182" s="17"/>
      <c r="I182" s="17"/>
      <c r="J182" s="17"/>
      <c r="K182" s="8"/>
      <c r="L182" s="18"/>
      <c r="M182" s="18"/>
      <c r="N182" s="8"/>
      <c r="O182" s="11"/>
      <c r="P182" s="8"/>
      <c r="Q182" s="8"/>
      <c r="R182" s="12"/>
      <c r="S182" s="12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19"/>
      <c r="AQ182" s="19"/>
      <c r="AR182" s="8"/>
      <c r="AS182" s="9"/>
      <c r="AT182" s="8"/>
      <c r="AU182" s="8"/>
      <c r="AV182" s="8"/>
      <c r="AW182" s="8"/>
    </row>
    <row r="183" spans="1:49" hidden="1" x14ac:dyDescent="0.2">
      <c r="A183" s="22"/>
      <c r="B183" s="22"/>
      <c r="C183" s="8"/>
      <c r="D183" s="23"/>
      <c r="E183" s="23"/>
      <c r="F183" s="23"/>
      <c r="G183" s="23"/>
      <c r="H183" s="23"/>
      <c r="I183" s="23"/>
      <c r="J183" s="23"/>
      <c r="K183" s="8"/>
      <c r="L183" s="24"/>
      <c r="M183" s="24"/>
      <c r="N183" s="8"/>
      <c r="O183" s="11"/>
      <c r="P183" s="8"/>
      <c r="Q183" s="8"/>
      <c r="R183" s="12"/>
      <c r="S183" s="12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25"/>
      <c r="AQ183" s="25"/>
      <c r="AR183" s="8"/>
      <c r="AS183" s="9"/>
      <c r="AT183" s="8"/>
      <c r="AU183" s="8"/>
      <c r="AV183" s="8"/>
      <c r="AW183" s="8"/>
    </row>
    <row r="184" spans="1:49" ht="3.75" hidden="1" customHeight="1" x14ac:dyDescent="0.2">
      <c r="A184" s="14"/>
      <c r="B184" s="14"/>
      <c r="C184" s="8"/>
      <c r="D184" s="17"/>
      <c r="E184" s="17"/>
      <c r="F184" s="17"/>
      <c r="G184" s="17"/>
      <c r="H184" s="17"/>
      <c r="I184" s="17"/>
      <c r="J184" s="17"/>
      <c r="K184" s="8"/>
      <c r="L184" s="18"/>
      <c r="M184" s="18"/>
      <c r="N184" s="8"/>
      <c r="O184" s="11"/>
      <c r="P184" s="8"/>
      <c r="Q184" s="8"/>
      <c r="R184" s="12"/>
      <c r="S184" s="12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19"/>
      <c r="AQ184" s="19"/>
      <c r="AR184" s="8"/>
      <c r="AS184" s="9"/>
      <c r="AT184" s="8"/>
      <c r="AU184" s="8"/>
      <c r="AV184" s="8"/>
      <c r="AW184" s="8"/>
    </row>
    <row r="185" spans="1:49" hidden="1" x14ac:dyDescent="0.2">
      <c r="A185" s="22"/>
      <c r="B185" s="22"/>
      <c r="C185" s="8"/>
      <c r="D185" s="23"/>
      <c r="E185" s="23"/>
      <c r="F185" s="23"/>
      <c r="G185" s="23"/>
      <c r="H185" s="23"/>
      <c r="I185" s="23"/>
      <c r="J185" s="23"/>
      <c r="K185" s="8"/>
      <c r="L185" s="24"/>
      <c r="M185" s="24"/>
      <c r="N185" s="8"/>
      <c r="O185" s="11"/>
      <c r="P185" s="8"/>
      <c r="Q185" s="8"/>
      <c r="R185" s="12"/>
      <c r="S185" s="12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25"/>
      <c r="AQ185" s="25"/>
      <c r="AR185" s="8"/>
      <c r="AS185" s="9"/>
      <c r="AT185" s="8"/>
      <c r="AU185" s="8"/>
      <c r="AV185" s="8"/>
      <c r="AW185" s="8"/>
    </row>
    <row r="186" spans="1:49" ht="3.75" hidden="1" customHeight="1" x14ac:dyDescent="0.2">
      <c r="A186" s="14"/>
      <c r="B186" s="14"/>
      <c r="C186" s="8"/>
      <c r="D186" s="17"/>
      <c r="E186" s="17"/>
      <c r="F186" s="17"/>
      <c r="G186" s="17"/>
      <c r="H186" s="17"/>
      <c r="I186" s="17"/>
      <c r="J186" s="17"/>
      <c r="K186" s="8"/>
      <c r="L186" s="18"/>
      <c r="M186" s="18"/>
      <c r="N186" s="8"/>
      <c r="O186" s="11"/>
      <c r="P186" s="8"/>
      <c r="Q186" s="8"/>
      <c r="R186" s="12"/>
      <c r="S186" s="12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19"/>
      <c r="AQ186" s="19"/>
      <c r="AR186" s="8"/>
      <c r="AS186" s="9"/>
      <c r="AT186" s="8"/>
      <c r="AU186" s="8"/>
      <c r="AV186" s="8"/>
      <c r="AW186" s="8"/>
    </row>
    <row r="187" spans="1:49" hidden="1" x14ac:dyDescent="0.2">
      <c r="A187" s="22"/>
      <c r="B187" s="22"/>
      <c r="C187" s="8"/>
      <c r="D187" s="23"/>
      <c r="E187" s="23"/>
      <c r="F187" s="23"/>
      <c r="G187" s="23"/>
      <c r="H187" s="23"/>
      <c r="I187" s="23"/>
      <c r="J187" s="23"/>
      <c r="K187" s="8"/>
      <c r="L187" s="24"/>
      <c r="M187" s="24"/>
      <c r="N187" s="8"/>
      <c r="O187" s="11"/>
      <c r="P187" s="8"/>
      <c r="Q187" s="8"/>
      <c r="R187" s="12"/>
      <c r="S187" s="12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25"/>
      <c r="AQ187" s="25"/>
      <c r="AR187" s="8"/>
      <c r="AS187" s="9"/>
      <c r="AT187" s="8"/>
      <c r="AU187" s="8"/>
      <c r="AV187" s="8"/>
      <c r="AW187" s="8"/>
    </row>
    <row r="188" spans="1:49" ht="3.75" hidden="1" customHeight="1" x14ac:dyDescent="0.2">
      <c r="A188" s="14"/>
      <c r="B188" s="14"/>
      <c r="C188" s="8"/>
      <c r="D188" s="17"/>
      <c r="E188" s="17"/>
      <c r="F188" s="17"/>
      <c r="G188" s="17"/>
      <c r="H188" s="17"/>
      <c r="I188" s="17"/>
      <c r="J188" s="17"/>
      <c r="K188" s="8"/>
      <c r="L188" s="18"/>
      <c r="M188" s="18"/>
      <c r="N188" s="8"/>
      <c r="O188" s="11"/>
      <c r="P188" s="8"/>
      <c r="Q188" s="8"/>
      <c r="R188" s="12"/>
      <c r="S188" s="12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19"/>
      <c r="AQ188" s="19"/>
      <c r="AR188" s="8"/>
      <c r="AS188" s="9"/>
      <c r="AT188" s="8"/>
      <c r="AU188" s="8"/>
      <c r="AV188" s="8"/>
      <c r="AW188" s="8"/>
    </row>
    <row r="189" spans="1:49" hidden="1" x14ac:dyDescent="0.2">
      <c r="A189" s="22"/>
      <c r="B189" s="22"/>
      <c r="C189" s="8"/>
      <c r="D189" s="23"/>
      <c r="E189" s="23"/>
      <c r="F189" s="23"/>
      <c r="G189" s="23"/>
      <c r="H189" s="23"/>
      <c r="I189" s="23"/>
      <c r="J189" s="23"/>
      <c r="K189" s="8"/>
      <c r="L189" s="24"/>
      <c r="M189" s="24"/>
      <c r="N189" s="8"/>
      <c r="O189" s="11"/>
      <c r="P189" s="8"/>
      <c r="Q189" s="8"/>
      <c r="R189" s="12"/>
      <c r="S189" s="12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25"/>
      <c r="AQ189" s="25"/>
      <c r="AR189" s="8"/>
      <c r="AS189" s="9"/>
      <c r="AT189" s="8"/>
      <c r="AU189" s="8"/>
      <c r="AV189" s="8"/>
      <c r="AW189" s="8"/>
    </row>
    <row r="190" spans="1:49" ht="5.25" customHeight="1" x14ac:dyDescent="0.2">
      <c r="A190" s="14"/>
      <c r="B190" s="14"/>
      <c r="C190" s="8"/>
      <c r="D190" s="17"/>
      <c r="E190" s="17"/>
      <c r="F190" s="17"/>
      <c r="G190" s="17"/>
      <c r="H190" s="17"/>
      <c r="I190" s="17"/>
      <c r="J190" s="17"/>
      <c r="K190" s="8"/>
      <c r="L190" s="18"/>
      <c r="M190" s="18"/>
      <c r="N190" s="8"/>
      <c r="O190" s="11"/>
      <c r="P190" s="8"/>
      <c r="Q190" s="8"/>
      <c r="R190" s="12"/>
      <c r="S190" s="12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19"/>
      <c r="AQ190" s="19"/>
      <c r="AR190" s="8"/>
      <c r="AS190" s="9"/>
      <c r="AT190" s="8"/>
      <c r="AU190" s="8"/>
      <c r="AV190" s="8"/>
      <c r="AW190" s="8"/>
    </row>
    <row r="191" spans="1:49" x14ac:dyDescent="0.2">
      <c r="A191" s="39" t="s">
        <v>7</v>
      </c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8"/>
      <c r="O191" s="11"/>
      <c r="P191" s="8"/>
      <c r="Q191" s="8"/>
      <c r="R191" s="12"/>
      <c r="S191" s="12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25"/>
      <c r="AQ191" s="25"/>
      <c r="AR191" s="8"/>
      <c r="AS191" s="9"/>
      <c r="AT191" s="8"/>
      <c r="AU191" s="8"/>
      <c r="AV191" s="8"/>
      <c r="AW191" s="8"/>
    </row>
    <row r="192" spans="1:49" ht="5.25" customHeight="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</row>
    <row r="193" spans="1:49" x14ac:dyDescent="0.2">
      <c r="A193" s="28">
        <v>4790</v>
      </c>
      <c r="B193" s="29"/>
      <c r="D193" s="30" t="s">
        <v>285</v>
      </c>
      <c r="E193" s="31"/>
      <c r="F193" s="31"/>
      <c r="G193" s="31"/>
      <c r="H193" s="31"/>
      <c r="I193" s="31"/>
      <c r="J193" s="32"/>
      <c r="L193" s="33" t="s">
        <v>281</v>
      </c>
      <c r="M193" s="34"/>
      <c r="O193" s="5" t="e">
        <f>VLOOKUP(A193,#REF!,6,FALSE)</f>
        <v>#REF!</v>
      </c>
      <c r="P193" s="5" t="e">
        <f>VLOOKUP(A193,#REF!,4,FALSE)</f>
        <v>#REF!</v>
      </c>
      <c r="R193" s="5">
        <v>17</v>
      </c>
      <c r="S193" s="5">
        <v>32</v>
      </c>
      <c r="T193" s="5"/>
      <c r="U193" s="5">
        <v>17</v>
      </c>
      <c r="V193" s="5">
        <v>18</v>
      </c>
      <c r="W193" s="5"/>
      <c r="X193" s="5">
        <v>34</v>
      </c>
      <c r="Y193" s="5">
        <v>49</v>
      </c>
      <c r="Z193" s="5"/>
      <c r="AA193" s="5"/>
      <c r="AB193" s="5"/>
      <c r="AP193" s="35">
        <f>ROUNDDOWN(AV193/AW193,3)</f>
        <v>0.68600000000000005</v>
      </c>
      <c r="AQ193" s="36"/>
      <c r="AS193" s="6" t="str">
        <f>IF(AP193&lt;0.61,"OG",IF(AND(AP193&gt;=0.61,AP193&lt;0.765),"MG",IF(AND(AP193&gt;=0.765,AP193&lt;0.95),"PR",IF(AP193&gt;=0.95,"DPR"))))</f>
        <v>MG</v>
      </c>
      <c r="AV193">
        <f>SUM(R193,U193,X193,AA193,AD193,AG193,AJ193,AM193)</f>
        <v>68</v>
      </c>
      <c r="AW193">
        <f>SUM(S193,V193,Y193,AB193,AE193,AH193,AK193,AN193)</f>
        <v>99</v>
      </c>
    </row>
    <row r="194" spans="1:49" ht="3.75" customHeight="1" x14ac:dyDescent="0.2">
      <c r="P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49" x14ac:dyDescent="0.2">
      <c r="A195" s="28">
        <v>4765</v>
      </c>
      <c r="B195" s="29"/>
      <c r="D195" s="30" t="s">
        <v>103</v>
      </c>
      <c r="E195" s="31"/>
      <c r="F195" s="31"/>
      <c r="G195" s="31"/>
      <c r="H195" s="31"/>
      <c r="I195" s="31"/>
      <c r="J195" s="32"/>
      <c r="L195" s="33" t="s">
        <v>100</v>
      </c>
      <c r="M195" s="34"/>
      <c r="O195" s="5" t="e">
        <f>VLOOKUP(A195,#REF!,6,FALSE)</f>
        <v>#REF!</v>
      </c>
      <c r="P195" s="5" t="e">
        <f>VLOOKUP(A195,#REF!,4,FALSE)</f>
        <v>#REF!</v>
      </c>
      <c r="R195" s="5">
        <v>17</v>
      </c>
      <c r="S195" s="5">
        <v>23</v>
      </c>
      <c r="T195" s="5"/>
      <c r="U195" s="5">
        <v>17</v>
      </c>
      <c r="V195" s="5">
        <v>33</v>
      </c>
      <c r="W195" s="5"/>
      <c r="X195" s="5">
        <v>16</v>
      </c>
      <c r="Y195" s="5">
        <v>33</v>
      </c>
      <c r="Z195" s="5"/>
      <c r="AA195" s="5"/>
      <c r="AB195" s="5"/>
      <c r="AP195" s="35">
        <f>ROUNDDOWN(AV195/AW195,3)</f>
        <v>0.56100000000000005</v>
      </c>
      <c r="AQ195" s="36"/>
      <c r="AS195" s="6" t="str">
        <f>IF(AP195&lt;0.61,"OG",IF(AND(AP195&gt;=0.61,AP195&lt;0.765),"MG",IF(AND(AP195&gt;=0.765,AP195&lt;0.95),"PR",IF(AP195&gt;=0.95,"DPR"))))</f>
        <v>OG</v>
      </c>
      <c r="AV195">
        <f>SUM(R195,U195,X195,AA195,AD195,AG195,AJ195,AM195)</f>
        <v>50</v>
      </c>
      <c r="AW195">
        <f>SUM(S195,V195,Y195,AB195,AE195,AH195,AK195,AN195)</f>
        <v>89</v>
      </c>
    </row>
    <row r="196" spans="1:49" ht="4.5" customHeight="1" x14ac:dyDescent="0.2">
      <c r="P196" s="5"/>
      <c r="AS196" s="6"/>
    </row>
    <row r="197" spans="1:49" hidden="1" x14ac:dyDescent="0.2">
      <c r="A197" s="28"/>
      <c r="B197" s="29"/>
      <c r="D197" s="30" t="e">
        <f>VLOOKUP(A197,#REF!,2,FALSE)</f>
        <v>#REF!</v>
      </c>
      <c r="E197" s="31"/>
      <c r="F197" s="31"/>
      <c r="G197" s="31"/>
      <c r="H197" s="31"/>
      <c r="I197" s="31"/>
      <c r="J197" s="32"/>
      <c r="L197" s="33" t="e">
        <f>VLOOKUP(A197,#REF!,3,FALSE)</f>
        <v>#REF!</v>
      </c>
      <c r="M197" s="34"/>
      <c r="O197" s="5" t="e">
        <f>VLOOKUP(A197,#REF!,4,FALSE)</f>
        <v>#REF!</v>
      </c>
      <c r="R197" s="7"/>
      <c r="S197" s="7"/>
      <c r="T197" s="7"/>
      <c r="U197" s="13"/>
      <c r="V197" s="13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37" t="e">
        <f>ROUNDDOWN(AV197/AW197,3)</f>
        <v>#DIV/0!</v>
      </c>
      <c r="AQ197" s="38"/>
      <c r="AR197" s="7"/>
      <c r="AS197" s="6" t="e">
        <f>IF(AP197&lt;0.495,"OG",IF(AND(AP197&gt;=0.495,AP197&lt;0.61),"MG",IF(AND(AP197&gt;=0.61,AP197&lt;0.765),"PR",IF(AND(AP197&gt;=0.795,AP197&lt;0.95),"DPR",IF(AP197&gt;=0.95,"DRPR")))))</f>
        <v>#DIV/0!</v>
      </c>
      <c r="AV197">
        <f>SUM(R197,U197,X197)</f>
        <v>0</v>
      </c>
      <c r="AW197">
        <f>SUM(S197,V197,Y197)</f>
        <v>0</v>
      </c>
    </row>
    <row r="198" spans="1:49" ht="4.5" hidden="1" customHeight="1" x14ac:dyDescent="0.2"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</row>
    <row r="199" spans="1:49" hidden="1" x14ac:dyDescent="0.2">
      <c r="A199" s="28"/>
      <c r="B199" s="29"/>
      <c r="D199" s="30" t="e">
        <f>VLOOKUP(A199,#REF!,2,FALSE)</f>
        <v>#REF!</v>
      </c>
      <c r="E199" s="31"/>
      <c r="F199" s="31"/>
      <c r="G199" s="31"/>
      <c r="H199" s="31"/>
      <c r="I199" s="31"/>
      <c r="J199" s="32"/>
      <c r="L199" s="33" t="e">
        <f>VLOOKUP(A199,#REF!,3,FALSE)</f>
        <v>#REF!</v>
      </c>
      <c r="M199" s="34"/>
      <c r="O199" s="5" t="e">
        <f>VLOOKUP(A199,#REF!,4,FALSE)</f>
        <v>#REF!</v>
      </c>
      <c r="R199" s="7"/>
      <c r="S199" s="7"/>
      <c r="T199" s="7"/>
      <c r="U199" s="13"/>
      <c r="V199" s="13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37" t="e">
        <f>ROUNDDOWN(AV199/AW199,3)</f>
        <v>#DIV/0!</v>
      </c>
      <c r="AQ199" s="38"/>
      <c r="AR199" s="7"/>
      <c r="AS199" s="6" t="e">
        <f>IF(AP199&lt;0.495,"OG",IF(AND(AP199&gt;=0.495,AP199&lt;0.61),"MG",IF(AND(AP199&gt;=0.61,AP199&lt;0.765),"PR",IF(AND(AP199&gt;=0.795,AP199&lt;0.95),"DPR",IF(AP199&gt;=0.95,"DRPR")))))</f>
        <v>#DIV/0!</v>
      </c>
      <c r="AV199">
        <f>SUM(R199,U199,X199)</f>
        <v>0</v>
      </c>
      <c r="AW199">
        <f>SUM(S199,V199,Y199)</f>
        <v>0</v>
      </c>
    </row>
    <row r="200" spans="1:49" ht="3.75" hidden="1" customHeight="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</row>
    <row r="201" spans="1:49" hidden="1" x14ac:dyDescent="0.2">
      <c r="A201" s="28"/>
      <c r="B201" s="29"/>
      <c r="D201" s="30" t="e">
        <f>VLOOKUP(A201,#REF!,2,FALSE)</f>
        <v>#REF!</v>
      </c>
      <c r="E201" s="31"/>
      <c r="F201" s="31"/>
      <c r="G201" s="31"/>
      <c r="H201" s="31"/>
      <c r="I201" s="31"/>
      <c r="J201" s="32"/>
      <c r="L201" s="33" t="e">
        <f>VLOOKUP(A201,#REF!,3,FALSE)</f>
        <v>#REF!</v>
      </c>
      <c r="M201" s="34"/>
      <c r="O201" s="5" t="e">
        <f>VLOOKUP(A201,#REF!,4,FALSE)</f>
        <v>#REF!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37" t="e">
        <f>ROUNDDOWN(AV201/AW201,3)</f>
        <v>#DIV/0!</v>
      </c>
      <c r="AQ201" s="38"/>
      <c r="AR201" s="7"/>
      <c r="AS201" s="6" t="e">
        <f>IF(AP201&lt;0.495,"OG",IF(AND(AP201&gt;=0.495,AP201&lt;0.61),"MG",IF(AND(AP201&gt;=0.61,AP201&lt;0.765),"PR",IF(AND(AP201&gt;=0.795,AP201&lt;0.95),"DPR",IF(AP201&gt;=0.95,"DRPR")))))</f>
        <v>#DIV/0!</v>
      </c>
      <c r="AV201">
        <f>SUM(R201,U201,X201)</f>
        <v>0</v>
      </c>
      <c r="AW201">
        <f>SUM(S201,V201,Y201)</f>
        <v>0</v>
      </c>
    </row>
    <row r="202" spans="1:49" ht="3" hidden="1" customHeight="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</row>
    <row r="203" spans="1:49" hidden="1" x14ac:dyDescent="0.2">
      <c r="A203" s="28"/>
      <c r="B203" s="29"/>
      <c r="D203" s="30" t="e">
        <f>VLOOKUP(A203,#REF!,2,FALSE)</f>
        <v>#REF!</v>
      </c>
      <c r="E203" s="31"/>
      <c r="F203" s="31"/>
      <c r="G203" s="31"/>
      <c r="H203" s="31"/>
      <c r="I203" s="31"/>
      <c r="J203" s="32"/>
      <c r="L203" s="33" t="e">
        <f>VLOOKUP(A203,#REF!,3,FALSE)</f>
        <v>#REF!</v>
      </c>
      <c r="M203" s="34"/>
      <c r="O203" s="5" t="e">
        <f>VLOOKUP(A203,#REF!,4,FALSE)</f>
        <v>#REF!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37" t="e">
        <f>ROUNDDOWN(AV203/AW203,3)</f>
        <v>#DIV/0!</v>
      </c>
      <c r="AQ203" s="38"/>
      <c r="AR203" s="7"/>
      <c r="AS203" s="6" t="e">
        <f>IF(AP203&lt;0.495,"OG",IF(AND(AP203&gt;=0.495,AP203&lt;0.61),"MG",IF(AND(AP203&gt;=0.61,AP203&lt;0.765),"PR",IF(AND(AP203&gt;=0.795,AP203&lt;0.95),"DPR",IF(AP203&gt;=0.95,"DRPR")))))</f>
        <v>#DIV/0!</v>
      </c>
      <c r="AV203">
        <f>SUM(R203,U203,X203)</f>
        <v>0</v>
      </c>
      <c r="AW203">
        <f>SUM(S203,V203,Y203)</f>
        <v>0</v>
      </c>
    </row>
    <row r="204" spans="1:49" ht="3.75" hidden="1" customHeight="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</row>
    <row r="205" spans="1:49" hidden="1" x14ac:dyDescent="0.2">
      <c r="A205" s="28"/>
      <c r="B205" s="29"/>
      <c r="D205" s="30" t="e">
        <f>VLOOKUP(A205,#REF!,2,FALSE)</f>
        <v>#REF!</v>
      </c>
      <c r="E205" s="31"/>
      <c r="F205" s="31"/>
      <c r="G205" s="31"/>
      <c r="H205" s="31"/>
      <c r="I205" s="31"/>
      <c r="J205" s="32"/>
      <c r="L205" s="33" t="e">
        <f>VLOOKUP(A205,#REF!,3,FALSE)</f>
        <v>#REF!</v>
      </c>
      <c r="M205" s="34"/>
      <c r="O205" s="5" t="e">
        <f>VLOOKUP(A205,#REF!,6,FALSE)</f>
        <v>#REF!</v>
      </c>
      <c r="P205" s="5"/>
      <c r="R205" s="5"/>
      <c r="S205" s="5"/>
      <c r="AP205" s="35" t="e">
        <f>ROUNDDOWN(AV205/AW205,3)</f>
        <v>#DIV/0!</v>
      </c>
      <c r="AQ205" s="36"/>
      <c r="AS205" s="6" t="e">
        <f>IF(AP205&lt;0.495,"OG",IF(AND(AP205&gt;=0.495,AP205&lt;0.61),"MG",IF(AND(AP205&gt;=0.61,AP205&lt;0.765),"PR",IF(AND(AP205&gt;=0.795,AP205&lt;0.95),"DPR",IF(AP205&gt;=0.95,"DRPR")))))</f>
        <v>#DIV/0!</v>
      </c>
      <c r="AV205">
        <f>SUM(R205,U205,X205,AA205,AD205,AG205,AJ205,AM205)</f>
        <v>0</v>
      </c>
      <c r="AW205">
        <f>SUM(S205,V205,Y205,AB205,AE205,AH205,AK205,AN205)</f>
        <v>0</v>
      </c>
    </row>
    <row r="206" spans="1:49" ht="3.75" hidden="1" customHeight="1" x14ac:dyDescent="0.2"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</row>
    <row r="207" spans="1:49" hidden="1" x14ac:dyDescent="0.2">
      <c r="A207" s="28"/>
      <c r="B207" s="29"/>
      <c r="D207" s="30" t="e">
        <f>VLOOKUP(A207,#REF!,2,FALSE)</f>
        <v>#REF!</v>
      </c>
      <c r="E207" s="31"/>
      <c r="F207" s="31"/>
      <c r="G207" s="31"/>
      <c r="H207" s="31"/>
      <c r="I207" s="31"/>
      <c r="J207" s="32"/>
      <c r="L207" s="33" t="e">
        <f>VLOOKUP(A207,#REF!,3,FALSE)</f>
        <v>#REF!</v>
      </c>
      <c r="M207" s="34"/>
      <c r="O207" s="5" t="e">
        <f>VLOOKUP(A207,#REF!,4,FALSE)</f>
        <v>#REF!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37" t="e">
        <f>ROUNDDOWN(AV207/AW207,3)</f>
        <v>#DIV/0!</v>
      </c>
      <c r="AQ207" s="38"/>
      <c r="AR207" s="7"/>
      <c r="AS207" s="6" t="e">
        <f>IF(AP207&lt;0.495,"OG",IF(AND(AP207&gt;=0.495,AP207&lt;0.61),"MG",IF(AND(AP207&gt;=0.61,AP207&lt;0.765),"PR",IF(AND(AP207&gt;=0.795,AP207&lt;0.95),"DPR",IF(AP207&gt;=0.95,"DRPR")))))</f>
        <v>#DIV/0!</v>
      </c>
      <c r="AV207">
        <f>SUM(R207,U207,X207)</f>
        <v>0</v>
      </c>
      <c r="AW207">
        <f>SUM(S207,V207,Y207)</f>
        <v>0</v>
      </c>
    </row>
    <row r="208" spans="1:49" ht="4.5" hidden="1" customHeight="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</row>
    <row r="209" spans="1:49" hidden="1" x14ac:dyDescent="0.2">
      <c r="A209" s="28"/>
      <c r="B209" s="29"/>
      <c r="D209" s="30" t="e">
        <f>VLOOKUP(A209,#REF!,2,FALSE)</f>
        <v>#REF!</v>
      </c>
      <c r="E209" s="31"/>
      <c r="F209" s="31"/>
      <c r="G209" s="31"/>
      <c r="H209" s="31"/>
      <c r="I209" s="31"/>
      <c r="J209" s="32"/>
      <c r="L209" s="33" t="e">
        <f>VLOOKUP(A209,#REF!,3,FALSE)</f>
        <v>#REF!</v>
      </c>
      <c r="M209" s="34"/>
      <c r="O209" s="5" t="e">
        <f>VLOOKUP(A209,#REF!,4,FALSE)</f>
        <v>#REF!</v>
      </c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37" t="e">
        <f>ROUNDDOWN(AV209/AW209,3)</f>
        <v>#DIV/0!</v>
      </c>
      <c r="AQ209" s="38"/>
      <c r="AR209" s="7"/>
      <c r="AS209" s="6" t="e">
        <f>IF(AP209&lt;0.495,"OG",IF(AND(AP209&gt;=0.495,AP209&lt;0.61),"MG",IF(AND(AP209&gt;=0.61,AP209&lt;0.765),"PR",IF(AND(AP209&gt;=0.795,AP209&lt;0.95),"DPR",IF(AP209&gt;=0.95,"DRPR")))))</f>
        <v>#DIV/0!</v>
      </c>
      <c r="AV209">
        <f>SUM(R209,U209,X209)</f>
        <v>0</v>
      </c>
      <c r="AW209">
        <f>SUM(S209,V209,Y209)</f>
        <v>0</v>
      </c>
    </row>
    <row r="210" spans="1:49" ht="4.5" hidden="1" customHeight="1" x14ac:dyDescent="0.2"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</row>
    <row r="211" spans="1:49" hidden="1" x14ac:dyDescent="0.2">
      <c r="A211" s="28"/>
      <c r="B211" s="29"/>
      <c r="D211" s="30" t="e">
        <f>VLOOKUP(A211,#REF!,2,FALSE)</f>
        <v>#REF!</v>
      </c>
      <c r="E211" s="31"/>
      <c r="F211" s="31"/>
      <c r="G211" s="31"/>
      <c r="H211" s="31"/>
      <c r="I211" s="31"/>
      <c r="J211" s="32"/>
      <c r="L211" s="33" t="e">
        <f>VLOOKUP(A211,#REF!,3,FALSE)</f>
        <v>#REF!</v>
      </c>
      <c r="M211" s="34"/>
      <c r="O211" s="5" t="e">
        <f>VLOOKUP(A211,#REF!,4,FALSE)</f>
        <v>#REF!</v>
      </c>
      <c r="R211" s="7"/>
      <c r="S211" s="7"/>
      <c r="T211" s="7"/>
      <c r="U211" s="13"/>
      <c r="V211" s="13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37" t="e">
        <f>ROUNDDOWN(AV211/AW211,3)</f>
        <v>#DIV/0!</v>
      </c>
      <c r="AQ211" s="38"/>
      <c r="AR211" s="7"/>
      <c r="AS211" s="6" t="e">
        <f>IF(AP211&lt;0.495,"OG",IF(AND(AP211&gt;=0.495,AP211&lt;0.61),"MG",IF(AND(AP211&gt;=0.61,AP211&lt;0.765),"PR",IF(AND(AP211&gt;=0.795,AP211&lt;0.95),"DPR",IF(AP211&gt;=0.95,"DRPR")))))</f>
        <v>#DIV/0!</v>
      </c>
      <c r="AV211">
        <f>SUM(R211,U211,X211)</f>
        <v>0</v>
      </c>
      <c r="AW211">
        <f>SUM(S211,V211,Y211)</f>
        <v>0</v>
      </c>
    </row>
    <row r="212" spans="1:49" ht="3.75" hidden="1" customHeight="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</row>
    <row r="213" spans="1:49" hidden="1" x14ac:dyDescent="0.2">
      <c r="A213" s="28"/>
      <c r="B213" s="29"/>
      <c r="D213" s="30" t="e">
        <f>VLOOKUP(A213,#REF!,2,FALSE)</f>
        <v>#REF!</v>
      </c>
      <c r="E213" s="31"/>
      <c r="F213" s="31"/>
      <c r="G213" s="31"/>
      <c r="H213" s="31"/>
      <c r="I213" s="31"/>
      <c r="J213" s="32"/>
      <c r="L213" s="33" t="e">
        <f>VLOOKUP(A213,#REF!,3,FALSE)</f>
        <v>#REF!</v>
      </c>
      <c r="M213" s="34"/>
      <c r="O213" s="5" t="e">
        <f>VLOOKUP(A213,#REF!,4,FALSE)</f>
        <v>#REF!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37" t="e">
        <f>ROUNDDOWN(AV213/AW213,3)</f>
        <v>#DIV/0!</v>
      </c>
      <c r="AQ213" s="38"/>
      <c r="AR213" s="7"/>
      <c r="AS213" s="6" t="e">
        <f>IF(AP213&lt;0.495,"OG",IF(AND(AP213&gt;=0.495,AP213&lt;0.61),"MG",IF(AND(AP213&gt;=0.61,AP213&lt;0.765),"PR",IF(AND(AP213&gt;=0.795,AP213&lt;0.95),"DPR",IF(AP213&gt;=0.95,"DRPR")))))</f>
        <v>#DIV/0!</v>
      </c>
      <c r="AV213">
        <f>SUM(R213,U213,X213)</f>
        <v>0</v>
      </c>
      <c r="AW213">
        <f>SUM(S213,V213,Y213)</f>
        <v>0</v>
      </c>
    </row>
    <row r="214" spans="1:49" ht="3" hidden="1" customHeight="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</row>
    <row r="215" spans="1:49" hidden="1" x14ac:dyDescent="0.2">
      <c r="A215" s="28"/>
      <c r="B215" s="29"/>
      <c r="D215" s="30" t="e">
        <f>VLOOKUP(A215,#REF!,2,FALSE)</f>
        <v>#REF!</v>
      </c>
      <c r="E215" s="31"/>
      <c r="F215" s="31"/>
      <c r="G215" s="31"/>
      <c r="H215" s="31"/>
      <c r="I215" s="31"/>
      <c r="J215" s="32"/>
      <c r="L215" s="33" t="e">
        <f>VLOOKUP(A215,#REF!,3,FALSE)</f>
        <v>#REF!</v>
      </c>
      <c r="M215" s="34"/>
      <c r="O215" s="5" t="e">
        <f>VLOOKUP(A215,#REF!,4,FALSE)</f>
        <v>#REF!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37" t="e">
        <f>ROUNDDOWN(AV215/AW215,3)</f>
        <v>#DIV/0!</v>
      </c>
      <c r="AQ215" s="38"/>
      <c r="AR215" s="7"/>
      <c r="AS215" s="6" t="e">
        <f>IF(AP215&lt;0.495,"OG",IF(AND(AP215&gt;=0.495,AP215&lt;0.61),"MG",IF(AND(AP215&gt;=0.61,AP215&lt;0.765),"PR",IF(AND(AP215&gt;=0.795,AP215&lt;0.95),"DPR",IF(AP215&gt;=0.95,"DRPR")))))</f>
        <v>#DIV/0!</v>
      </c>
      <c r="AV215">
        <f>SUM(R215,U215,X215)</f>
        <v>0</v>
      </c>
      <c r="AW215">
        <f>SUM(S215,V215,Y215)</f>
        <v>0</v>
      </c>
    </row>
    <row r="216" spans="1:49" ht="3" hidden="1" customHeight="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</row>
    <row r="217" spans="1:49" hidden="1" x14ac:dyDescent="0.2">
      <c r="A217" s="28"/>
      <c r="B217" s="29"/>
      <c r="D217" s="30" t="e">
        <f>VLOOKUP(A217,#REF!,2,FALSE)</f>
        <v>#REF!</v>
      </c>
      <c r="E217" s="31"/>
      <c r="F217" s="31"/>
      <c r="G217" s="31"/>
      <c r="H217" s="31"/>
      <c r="I217" s="31"/>
      <c r="J217" s="32"/>
      <c r="L217" s="33" t="e">
        <f>VLOOKUP(A217,#REF!,3,FALSE)</f>
        <v>#REF!</v>
      </c>
      <c r="M217" s="34"/>
      <c r="O217" s="5" t="e">
        <f>VLOOKUP(A217,#REF!,4,FALSE)</f>
        <v>#REF!</v>
      </c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37" t="e">
        <f>ROUNDDOWN(AV217/AW217,3)</f>
        <v>#DIV/0!</v>
      </c>
      <c r="AQ217" s="38"/>
      <c r="AR217" s="7"/>
      <c r="AS217" s="6" t="e">
        <f>IF(AP217&lt;0.495,"OG",IF(AND(AP217&gt;=0.495,AP217&lt;0.61),"MG",IF(AND(AP217&gt;=0.61,AP217&lt;0.765),"PR",IF(AND(AP217&gt;=0.795,AP217&lt;0.95),"DPR",IF(AP217&gt;=0.95,"DRPR")))))</f>
        <v>#DIV/0!</v>
      </c>
      <c r="AV217">
        <f>SUM(R217,U217,X217)</f>
        <v>0</v>
      </c>
      <c r="AW217">
        <f>SUM(S217,V217,Y217)</f>
        <v>0</v>
      </c>
    </row>
    <row r="218" spans="1:49" ht="3.75" hidden="1" customHeight="1" x14ac:dyDescent="0.2"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</row>
    <row r="219" spans="1:49" hidden="1" x14ac:dyDescent="0.2">
      <c r="A219" s="28"/>
      <c r="B219" s="29"/>
      <c r="D219" s="30" t="e">
        <f>VLOOKUP(A219,#REF!,2,FALSE)</f>
        <v>#REF!</v>
      </c>
      <c r="E219" s="31"/>
      <c r="F219" s="31"/>
      <c r="G219" s="31"/>
      <c r="H219" s="31"/>
      <c r="I219" s="31"/>
      <c r="J219" s="32"/>
      <c r="L219" s="33" t="e">
        <f>VLOOKUP(A219,#REF!,3,FALSE)</f>
        <v>#REF!</v>
      </c>
      <c r="M219" s="34"/>
      <c r="O219" s="5" t="e">
        <f>VLOOKUP(A219,#REF!,4,FALSE)</f>
        <v>#REF!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37" t="e">
        <f>ROUNDDOWN(AV219/AW219,3)</f>
        <v>#DIV/0!</v>
      </c>
      <c r="AQ219" s="38"/>
      <c r="AR219" s="7"/>
      <c r="AS219" s="6" t="e">
        <f>IF(AP219&lt;0.495,"OG",IF(AND(AP219&gt;=0.495,AP219&lt;0.61),"MG",IF(AND(AP219&gt;=0.61,AP219&lt;0.765),"PR",IF(AND(AP219&gt;=0.795,AP219&lt;0.95),"DPR",IF(AP219&gt;=0.95,"DRPR")))))</f>
        <v>#DIV/0!</v>
      </c>
      <c r="AV219">
        <f>SUM(R219,U219,X219)</f>
        <v>0</v>
      </c>
      <c r="AW219">
        <f>SUM(S219,V219,Y219)</f>
        <v>0</v>
      </c>
    </row>
    <row r="220" spans="1:49" ht="4.5" hidden="1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</row>
    <row r="221" spans="1:49" hidden="1" x14ac:dyDescent="0.2">
      <c r="A221" s="28"/>
      <c r="B221" s="29"/>
      <c r="D221" s="30" t="e">
        <f>VLOOKUP(A221,#REF!,2,FALSE)</f>
        <v>#REF!</v>
      </c>
      <c r="E221" s="31"/>
      <c r="F221" s="31"/>
      <c r="G221" s="31"/>
      <c r="H221" s="31"/>
      <c r="I221" s="31"/>
      <c r="J221" s="32"/>
      <c r="L221" s="33" t="e">
        <f>VLOOKUP(A221,#REF!,3,FALSE)</f>
        <v>#REF!</v>
      </c>
      <c r="M221" s="34"/>
      <c r="O221" s="5" t="e">
        <f>VLOOKUP(A221,#REF!,4,FALSE)</f>
        <v>#REF!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37" t="e">
        <f>ROUNDDOWN(AV221/AW221,3)</f>
        <v>#DIV/0!</v>
      </c>
      <c r="AQ221" s="38"/>
      <c r="AR221" s="7"/>
      <c r="AS221" s="6" t="e">
        <f>IF(AP221&lt;0.495,"OG",IF(AND(AP221&gt;=0.495,AP221&lt;0.61),"MG",IF(AND(AP221&gt;=0.61,AP221&lt;0.765),"PR",IF(AND(AP221&gt;=0.795,AP221&lt;0.95),"DPR",IF(AP221&gt;=0.95,"DRPR")))))</f>
        <v>#DIV/0!</v>
      </c>
      <c r="AV221">
        <f>SUM(R221,U221,X221)</f>
        <v>0</v>
      </c>
      <c r="AW221">
        <f>SUM(S221,V221,Y221)</f>
        <v>0</v>
      </c>
    </row>
    <row r="222" spans="1:49" ht="4.5" hidden="1" customHeight="1" x14ac:dyDescent="0.2"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</row>
    <row r="223" spans="1:49" hidden="1" x14ac:dyDescent="0.2">
      <c r="A223" s="28"/>
      <c r="B223" s="29"/>
      <c r="D223" s="30" t="e">
        <f>VLOOKUP(A223,#REF!,2,FALSE)</f>
        <v>#REF!</v>
      </c>
      <c r="E223" s="31"/>
      <c r="F223" s="31"/>
      <c r="G223" s="31"/>
      <c r="H223" s="31"/>
      <c r="I223" s="31"/>
      <c r="J223" s="32"/>
      <c r="L223" s="33" t="e">
        <f>VLOOKUP(A223,#REF!,3,FALSE)</f>
        <v>#REF!</v>
      </c>
      <c r="M223" s="34"/>
      <c r="O223" s="5" t="e">
        <f>VLOOKUP(A223,#REF!,4,FALSE)</f>
        <v>#REF!</v>
      </c>
      <c r="R223" s="7"/>
      <c r="S223" s="7"/>
      <c r="T223" s="7"/>
      <c r="U223" s="13"/>
      <c r="V223" s="13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37" t="e">
        <f>ROUNDDOWN(AV223/AW223,3)</f>
        <v>#DIV/0!</v>
      </c>
      <c r="AQ223" s="38"/>
      <c r="AR223" s="7"/>
      <c r="AS223" s="6" t="e">
        <f>IF(AP223&lt;0.495,"OG",IF(AND(AP223&gt;=0.495,AP223&lt;0.61),"MG",IF(AND(AP223&gt;=0.61,AP223&lt;0.765),"PR",IF(AND(AP223&gt;=0.795,AP223&lt;0.95),"DPR",IF(AP223&gt;=0.95,"DRPR")))))</f>
        <v>#DIV/0!</v>
      </c>
      <c r="AV223">
        <f>SUM(R223,U223,X223)</f>
        <v>0</v>
      </c>
      <c r="AW223">
        <f>SUM(S223,V223,Y223)</f>
        <v>0</v>
      </c>
    </row>
    <row r="224" spans="1:49" ht="3.75" hidden="1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</row>
    <row r="225" spans="1:49" hidden="1" x14ac:dyDescent="0.2">
      <c r="A225" s="28"/>
      <c r="B225" s="29"/>
      <c r="D225" s="30" t="e">
        <f>VLOOKUP(A225,#REF!,2,FALSE)</f>
        <v>#REF!</v>
      </c>
      <c r="E225" s="31"/>
      <c r="F225" s="31"/>
      <c r="G225" s="31"/>
      <c r="H225" s="31"/>
      <c r="I225" s="31"/>
      <c r="J225" s="32"/>
      <c r="L225" s="33" t="e">
        <f>VLOOKUP(A225,#REF!,3,FALSE)</f>
        <v>#REF!</v>
      </c>
      <c r="M225" s="34"/>
      <c r="O225" s="5" t="e">
        <f>VLOOKUP(A225,#REF!,4,FALSE)</f>
        <v>#REF!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37" t="e">
        <f>ROUNDDOWN(AV225/AW225,3)</f>
        <v>#DIV/0!</v>
      </c>
      <c r="AQ225" s="38"/>
      <c r="AR225" s="7"/>
      <c r="AS225" s="6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3" hidden="1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</row>
    <row r="227" spans="1:49" hidden="1" x14ac:dyDescent="0.2">
      <c r="A227" s="28"/>
      <c r="B227" s="29"/>
      <c r="D227" s="30" t="e">
        <f>VLOOKUP(A227,#REF!,2,FALSE)</f>
        <v>#REF!</v>
      </c>
      <c r="E227" s="31"/>
      <c r="F227" s="31"/>
      <c r="G227" s="31"/>
      <c r="H227" s="31"/>
      <c r="I227" s="31"/>
      <c r="J227" s="32"/>
      <c r="L227" s="33" t="e">
        <f>VLOOKUP(A227,#REF!,3,FALSE)</f>
        <v>#REF!</v>
      </c>
      <c r="M227" s="34"/>
      <c r="O227" s="5" t="e">
        <f>VLOOKUP(A227,#REF!,4,FALSE)</f>
        <v>#REF!</v>
      </c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37" t="e">
        <f>ROUNDDOWN(AV227/AW227,3)</f>
        <v>#DIV/0!</v>
      </c>
      <c r="AQ227" s="38"/>
      <c r="AR227" s="7"/>
      <c r="AS227" s="6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customHeight="1" x14ac:dyDescent="0.2">
      <c r="A228" s="14"/>
      <c r="B228" s="14"/>
      <c r="D228" s="17"/>
      <c r="E228" s="17"/>
      <c r="F228" s="17"/>
      <c r="G228" s="17"/>
      <c r="H228" s="17"/>
      <c r="I228" s="17"/>
      <c r="J228" s="17"/>
      <c r="L228" s="18"/>
      <c r="M228" s="18"/>
      <c r="O228" s="5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20"/>
      <c r="AQ228" s="20"/>
      <c r="AR228" s="7"/>
      <c r="AS228" s="7"/>
    </row>
    <row r="229" spans="1:49" x14ac:dyDescent="0.2">
      <c r="A229" s="27" t="s">
        <v>8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8"/>
      <c r="O229" s="11"/>
      <c r="P229" s="8"/>
      <c r="Q229" s="8"/>
      <c r="R229" s="12"/>
      <c r="S229" s="12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25"/>
      <c r="AQ229" s="25"/>
      <c r="AR229" s="8"/>
      <c r="AS229" s="9"/>
      <c r="AT229" s="8"/>
      <c r="AU229" s="8"/>
      <c r="AV229" s="8"/>
      <c r="AW229" s="8"/>
    </row>
    <row r="230" spans="1:49" ht="5.2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</row>
    <row r="231" spans="1:49" x14ac:dyDescent="0.2">
      <c r="A231" s="28">
        <v>4284</v>
      </c>
      <c r="B231" s="29"/>
      <c r="D231" s="30" t="s">
        <v>640</v>
      </c>
      <c r="E231" s="31"/>
      <c r="F231" s="31"/>
      <c r="G231" s="31"/>
      <c r="H231" s="31"/>
      <c r="I231" s="31"/>
      <c r="J231" s="32"/>
      <c r="L231" s="33" t="s">
        <v>365</v>
      </c>
      <c r="M231" s="34"/>
      <c r="O231" s="5" t="e">
        <f>VLOOKUP(A231,#REF!,6,FALSE)</f>
        <v>#REF!</v>
      </c>
      <c r="P231" s="5" t="e">
        <f>VLOOKUP(A231,#REF!,4,FALSE)</f>
        <v>#REF!</v>
      </c>
      <c r="R231" s="5">
        <v>25</v>
      </c>
      <c r="S231" s="5">
        <v>21</v>
      </c>
      <c r="T231" s="5"/>
      <c r="U231" s="5">
        <v>25</v>
      </c>
      <c r="V231" s="5">
        <v>9</v>
      </c>
      <c r="W231" s="5"/>
      <c r="X231" s="5">
        <v>50</v>
      </c>
      <c r="Y231" s="5">
        <v>33</v>
      </c>
      <c r="Z231" s="5"/>
      <c r="AA231" s="5">
        <v>50</v>
      </c>
      <c r="AB231" s="5">
        <v>38</v>
      </c>
      <c r="AP231" s="35">
        <f>ROUNDDOWN(AV231/AW231,3)</f>
        <v>1.4850000000000001</v>
      </c>
      <c r="AQ231" s="36"/>
      <c r="AS231" s="6" t="str">
        <f>IF(AP231&lt;0.95,"OG",IF(AP231&gt;=0.95,"MG"))</f>
        <v>MG</v>
      </c>
      <c r="AV231">
        <f>SUM(R231,U231,X231,AA231,AD231,AG231,AJ231,AM231)</f>
        <v>150</v>
      </c>
      <c r="AW231">
        <f>SUM(S231,V231,Y231,AB231,AE231,AH231,AK231,AN231)</f>
        <v>101</v>
      </c>
    </row>
    <row r="232" spans="1:49" ht="3.75" customHeight="1" x14ac:dyDescent="0.2"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</row>
    <row r="233" spans="1:49" x14ac:dyDescent="0.2">
      <c r="A233" s="28">
        <v>1150</v>
      </c>
      <c r="B233" s="29"/>
      <c r="D233" s="30" t="s">
        <v>509</v>
      </c>
      <c r="E233" s="31"/>
      <c r="F233" s="31"/>
      <c r="G233" s="31"/>
      <c r="H233" s="31"/>
      <c r="I233" s="31"/>
      <c r="J233" s="32"/>
      <c r="L233" s="33" t="s">
        <v>114</v>
      </c>
      <c r="M233" s="34"/>
      <c r="O233" s="5" t="e">
        <f>VLOOKUP(A233,#REF!,6,FALSE)</f>
        <v>#REF!</v>
      </c>
      <c r="P233" s="5" t="e">
        <f>VLOOKUP(A233,#REF!,4,FALSE)</f>
        <v>#REF!</v>
      </c>
      <c r="R233" s="5">
        <v>30</v>
      </c>
      <c r="S233" s="5">
        <v>29</v>
      </c>
      <c r="T233" s="5"/>
      <c r="U233" s="5">
        <v>28</v>
      </c>
      <c r="V233" s="5">
        <v>21</v>
      </c>
      <c r="W233" s="5"/>
      <c r="X233" s="5">
        <v>60</v>
      </c>
      <c r="Y233" s="5">
        <v>49</v>
      </c>
      <c r="Z233" s="5"/>
      <c r="AA233" s="5">
        <v>31</v>
      </c>
      <c r="AB233" s="5">
        <v>38</v>
      </c>
      <c r="AP233" s="35">
        <f>ROUNDDOWN(AV233/AW233,3)</f>
        <v>1.087</v>
      </c>
      <c r="AQ233" s="36"/>
      <c r="AS233" s="6" t="str">
        <f>IF(AP233&lt;0.95,"OG",IF(AP233&gt;=0.95,"MG"))</f>
        <v>MG</v>
      </c>
      <c r="AV233">
        <f>SUM(R233,U233,X233,AA233,AD233,AG233,AJ233,AM233)</f>
        <v>149</v>
      </c>
      <c r="AW233">
        <f>SUM(S233,V233,Y233,AB233,AE233,AH233,AK233,AN233)</f>
        <v>137</v>
      </c>
    </row>
    <row r="234" spans="1:49" ht="4.5" customHeight="1" x14ac:dyDescent="0.2"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</row>
    <row r="235" spans="1:49" ht="3.75" customHeight="1" x14ac:dyDescent="0.2">
      <c r="A235" s="14"/>
      <c r="B235" s="14"/>
      <c r="C235" s="8"/>
      <c r="D235" s="17"/>
      <c r="E235" s="17"/>
      <c r="F235" s="17"/>
      <c r="G235" s="17"/>
      <c r="H235" s="17"/>
      <c r="I235" s="17"/>
      <c r="J235" s="17"/>
      <c r="K235" s="8"/>
      <c r="L235" s="18"/>
      <c r="M235" s="18"/>
      <c r="N235" s="8"/>
      <c r="O235" s="11"/>
      <c r="P235" s="8"/>
      <c r="Q235" s="8"/>
      <c r="R235" s="12"/>
      <c r="S235" s="12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19"/>
      <c r="AQ235" s="19"/>
      <c r="AR235" s="8"/>
      <c r="AS235" s="9"/>
      <c r="AT235" s="8"/>
      <c r="AU235" s="8"/>
      <c r="AV235" s="8"/>
      <c r="AW235" s="8"/>
    </row>
    <row r="236" spans="1:49" x14ac:dyDescent="0.2">
      <c r="A236" s="22"/>
      <c r="B236" s="22"/>
      <c r="C236" s="8"/>
      <c r="D236" s="23"/>
      <c r="E236" s="23"/>
      <c r="F236" s="23"/>
      <c r="G236" s="23"/>
      <c r="H236" s="23"/>
      <c r="I236" s="23"/>
      <c r="J236" s="23"/>
      <c r="K236" s="8"/>
      <c r="L236" s="24"/>
      <c r="M236" s="24"/>
      <c r="N236" s="8"/>
      <c r="O236" s="11"/>
      <c r="P236" s="8"/>
      <c r="Q236" s="8"/>
      <c r="R236" s="12"/>
      <c r="S236" s="12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25"/>
      <c r="AQ236" s="25"/>
      <c r="AR236" s="8"/>
      <c r="AS236" s="9"/>
      <c r="AT236" s="8"/>
      <c r="AU236" s="8"/>
      <c r="AV236" s="8"/>
      <c r="AW236" s="8"/>
    </row>
    <row r="237" spans="1:49" ht="3.75" customHeight="1" x14ac:dyDescent="0.2">
      <c r="A237" s="14"/>
      <c r="B237" s="14"/>
      <c r="C237" s="8"/>
      <c r="D237" s="17"/>
      <c r="E237" s="17"/>
      <c r="F237" s="17"/>
      <c r="G237" s="17"/>
      <c r="H237" s="17"/>
      <c r="I237" s="17"/>
      <c r="J237" s="17"/>
      <c r="K237" s="8"/>
      <c r="L237" s="18"/>
      <c r="M237" s="18"/>
      <c r="N237" s="8"/>
      <c r="O237" s="11"/>
      <c r="P237" s="8"/>
      <c r="Q237" s="8"/>
      <c r="R237" s="12"/>
      <c r="S237" s="12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19"/>
      <c r="AQ237" s="19"/>
      <c r="AR237" s="8"/>
      <c r="AS237" s="9"/>
      <c r="AT237" s="8"/>
      <c r="AU237" s="8"/>
      <c r="AV237" s="8"/>
      <c r="AW237" s="8"/>
    </row>
    <row r="238" spans="1:49" x14ac:dyDescent="0.2">
      <c r="A238" s="22"/>
      <c r="B238" s="22"/>
      <c r="C238" s="8"/>
      <c r="D238" s="21" t="s">
        <v>9</v>
      </c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10"/>
      <c r="Q238" s="21"/>
      <c r="R238" s="21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25"/>
      <c r="AQ238" s="25"/>
      <c r="AR238" s="8"/>
      <c r="AS238" s="9"/>
      <c r="AT238" s="8"/>
      <c r="AU238" s="8"/>
      <c r="AV238" s="8"/>
      <c r="AW238" s="8"/>
    </row>
    <row r="239" spans="1:49" ht="10.5" customHeight="1" x14ac:dyDescent="0.2">
      <c r="A239" s="14"/>
      <c r="B239" s="14"/>
      <c r="C239" s="8"/>
      <c r="D239" s="21" t="s">
        <v>10</v>
      </c>
      <c r="E239" s="21"/>
      <c r="F239" s="21" t="s">
        <v>11</v>
      </c>
      <c r="G239" s="21"/>
      <c r="H239" s="21"/>
      <c r="I239" s="21"/>
      <c r="J239" s="21"/>
      <c r="K239" s="21"/>
      <c r="L239" s="21"/>
      <c r="M239" s="21"/>
      <c r="N239" s="21"/>
      <c r="O239" s="21"/>
      <c r="P239" s="10"/>
      <c r="Q239" s="21"/>
      <c r="R239" s="21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19"/>
      <c r="AQ239" s="19"/>
      <c r="AR239" s="8"/>
      <c r="AS239" s="9"/>
      <c r="AT239" s="8"/>
      <c r="AU239" s="8"/>
      <c r="AV239" s="8"/>
      <c r="AW239" s="8"/>
    </row>
    <row r="240" spans="1:49" x14ac:dyDescent="0.2">
      <c r="A240" s="22"/>
      <c r="B240" s="22"/>
      <c r="C240" s="8"/>
      <c r="D240" s="21" t="s">
        <v>12</v>
      </c>
      <c r="E240" s="21"/>
      <c r="F240" s="21" t="s">
        <v>13</v>
      </c>
      <c r="G240" s="21"/>
      <c r="H240" s="21"/>
      <c r="I240" s="21"/>
      <c r="J240" s="21"/>
      <c r="K240" s="21"/>
      <c r="L240" s="21"/>
      <c r="M240" s="21"/>
      <c r="N240" s="21"/>
      <c r="O240" s="21"/>
      <c r="P240" s="10"/>
      <c r="Q240" s="21"/>
      <c r="R240" s="21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25"/>
      <c r="AQ240" s="25"/>
      <c r="AR240" s="8"/>
      <c r="AS240" s="9"/>
      <c r="AT240" s="8"/>
      <c r="AU240" s="8"/>
      <c r="AV240" s="8"/>
      <c r="AW240" s="8"/>
    </row>
    <row r="241" spans="1:49" ht="13.5" customHeight="1" x14ac:dyDescent="0.2">
      <c r="A241" s="14"/>
      <c r="B241" s="14"/>
      <c r="C241" s="8"/>
      <c r="D241" s="21" t="s">
        <v>14</v>
      </c>
      <c r="E241" s="21"/>
      <c r="F241" s="21" t="s">
        <v>15</v>
      </c>
      <c r="G241" s="21"/>
      <c r="H241" s="21"/>
      <c r="I241" s="21"/>
      <c r="J241" s="21"/>
      <c r="K241" s="21"/>
      <c r="L241" s="21"/>
      <c r="M241" s="21"/>
      <c r="N241" s="21"/>
      <c r="O241" s="21"/>
      <c r="P241" s="10"/>
      <c r="Q241" s="21"/>
      <c r="R241" s="21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19"/>
      <c r="AQ241" s="19"/>
      <c r="AR241" s="8"/>
      <c r="AS241" s="9"/>
      <c r="AT241" s="8"/>
      <c r="AU241" s="8"/>
      <c r="AV241" s="8"/>
      <c r="AW241" s="8"/>
    </row>
    <row r="242" spans="1:49" ht="13.5" customHeight="1" x14ac:dyDescent="0.2">
      <c r="A242" s="8"/>
      <c r="B242" s="8"/>
      <c r="C242" s="8"/>
      <c r="D242" s="21" t="s">
        <v>16</v>
      </c>
      <c r="E242" s="21"/>
      <c r="F242" s="21" t="s">
        <v>17</v>
      </c>
      <c r="G242" s="21"/>
      <c r="H242" s="21"/>
      <c r="I242" s="21"/>
      <c r="J242" s="21"/>
      <c r="K242" s="21"/>
      <c r="L242" s="21"/>
      <c r="M242" s="21"/>
      <c r="N242" s="21"/>
      <c r="O242" s="21"/>
      <c r="P242" s="10"/>
      <c r="Q242" s="21"/>
      <c r="R242" s="21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</row>
    <row r="243" spans="1:49" x14ac:dyDescent="0.2">
      <c r="A243" s="22"/>
      <c r="B243" s="22"/>
      <c r="C243" s="8"/>
      <c r="D243" s="23"/>
      <c r="E243" s="23"/>
      <c r="F243" s="23"/>
      <c r="G243" s="23"/>
      <c r="H243" s="23"/>
      <c r="I243" s="23"/>
      <c r="J243" s="23"/>
      <c r="K243" s="8"/>
      <c r="L243" s="24"/>
      <c r="M243" s="24"/>
      <c r="N243" s="8"/>
      <c r="O243" s="11"/>
      <c r="P243" s="8"/>
      <c r="Q243" s="8"/>
      <c r="R243" s="12"/>
      <c r="S243" s="12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25"/>
      <c r="AQ243" s="25"/>
      <c r="AR243" s="8"/>
      <c r="AS243" s="9"/>
      <c r="AT243" s="8"/>
      <c r="AU243" s="8"/>
      <c r="AV243" s="8"/>
      <c r="AW243" s="8"/>
    </row>
    <row r="244" spans="1:49" ht="3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</row>
    <row r="245" spans="1:49" x14ac:dyDescent="0.2">
      <c r="A245" s="22"/>
      <c r="B245" s="22"/>
      <c r="C245" s="8"/>
      <c r="D245" s="23"/>
      <c r="E245" s="23"/>
      <c r="F245" s="23"/>
      <c r="G245" s="23"/>
      <c r="H245" s="23"/>
      <c r="I245" s="23"/>
      <c r="J245" s="23"/>
      <c r="K245" s="8"/>
      <c r="L245" s="24"/>
      <c r="M245" s="24"/>
      <c r="N245" s="8"/>
      <c r="O245" s="11"/>
      <c r="P245" s="8"/>
      <c r="Q245" s="8"/>
      <c r="R245" s="12"/>
      <c r="S245" s="12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25"/>
      <c r="AQ245" s="25"/>
      <c r="AR245" s="8"/>
      <c r="AS245" s="9"/>
      <c r="AT245" s="8"/>
      <c r="AU245" s="8"/>
      <c r="AV245" s="8"/>
      <c r="AW245" s="8"/>
    </row>
    <row r="246" spans="1:49" ht="4.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</row>
    <row r="247" spans="1:49" x14ac:dyDescent="0.2">
      <c r="A247" s="22"/>
      <c r="B247" s="22"/>
      <c r="C247" s="8"/>
      <c r="D247" s="23"/>
      <c r="E247" s="23"/>
      <c r="F247" s="23"/>
      <c r="G247" s="23"/>
      <c r="H247" s="23"/>
      <c r="I247" s="23"/>
      <c r="J247" s="23"/>
      <c r="K247" s="8"/>
      <c r="L247" s="24"/>
      <c r="M247" s="24"/>
      <c r="N247" s="8"/>
      <c r="O247" s="11"/>
      <c r="P247" s="8"/>
      <c r="Q247" s="8"/>
      <c r="R247" s="12"/>
      <c r="S247" s="12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25"/>
      <c r="AQ247" s="25"/>
      <c r="AR247" s="8"/>
      <c r="AS247" s="9"/>
      <c r="AT247" s="8"/>
      <c r="AU247" s="8"/>
      <c r="AV247" s="8"/>
      <c r="AW247" s="8"/>
    </row>
    <row r="248" spans="1:49" ht="4.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</row>
    <row r="249" spans="1:49" x14ac:dyDescent="0.2">
      <c r="A249" s="22"/>
      <c r="B249" s="22"/>
      <c r="C249" s="8"/>
      <c r="D249" s="23"/>
      <c r="E249" s="23"/>
      <c r="F249" s="23"/>
      <c r="G249" s="23"/>
      <c r="H249" s="23"/>
      <c r="I249" s="23"/>
      <c r="J249" s="23"/>
      <c r="K249" s="8"/>
      <c r="L249" s="24"/>
      <c r="M249" s="24"/>
      <c r="N249" s="8"/>
      <c r="O249" s="11"/>
      <c r="P249" s="8"/>
      <c r="Q249" s="8"/>
      <c r="R249" s="12"/>
      <c r="S249" s="12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25"/>
      <c r="AQ249" s="25"/>
      <c r="AR249" s="8"/>
      <c r="AS249" s="9"/>
      <c r="AT249" s="8"/>
      <c r="AU249" s="8"/>
      <c r="AV249" s="8"/>
      <c r="AW249" s="8"/>
    </row>
    <row r="250" spans="1:49" ht="3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</row>
    <row r="251" spans="1:49" x14ac:dyDescent="0.2">
      <c r="A251" s="22"/>
      <c r="B251" s="22"/>
      <c r="C251" s="8"/>
      <c r="D251" s="23"/>
      <c r="E251" s="23"/>
      <c r="F251" s="23"/>
      <c r="G251" s="23"/>
      <c r="H251" s="23"/>
      <c r="I251" s="23"/>
      <c r="J251" s="23"/>
      <c r="K251" s="8"/>
      <c r="L251" s="24"/>
      <c r="M251" s="24"/>
      <c r="N251" s="8"/>
      <c r="O251" s="11"/>
      <c r="P251" s="8"/>
      <c r="Q251" s="8"/>
      <c r="R251" s="12"/>
      <c r="S251" s="12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25"/>
      <c r="AQ251" s="25"/>
      <c r="AR251" s="8"/>
      <c r="AS251" s="9"/>
      <c r="AT251" s="8"/>
      <c r="AU251" s="8"/>
      <c r="AV251" s="8"/>
      <c r="AW251" s="8"/>
    </row>
    <row r="252" spans="1:49" ht="3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</row>
    <row r="253" spans="1:49" x14ac:dyDescent="0.2">
      <c r="A253" s="22"/>
      <c r="B253" s="22"/>
      <c r="C253" s="8"/>
      <c r="D253" s="23"/>
      <c r="E253" s="23"/>
      <c r="F253" s="23"/>
      <c r="G253" s="23"/>
      <c r="H253" s="23"/>
      <c r="I253" s="23"/>
      <c r="J253" s="23"/>
      <c r="K253" s="8"/>
      <c r="L253" s="24"/>
      <c r="M253" s="24"/>
      <c r="N253" s="8"/>
      <c r="O253" s="11"/>
      <c r="P253" s="8"/>
      <c r="Q253" s="8"/>
      <c r="R253" s="12"/>
      <c r="S253" s="12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25"/>
      <c r="AQ253" s="25"/>
      <c r="AR253" s="8"/>
      <c r="AS253" s="9"/>
      <c r="AT253" s="8"/>
      <c r="AU253" s="8"/>
      <c r="AV253" s="8"/>
      <c r="AW253" s="8"/>
    </row>
    <row r="254" spans="1:49" ht="3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</row>
    <row r="255" spans="1:49" x14ac:dyDescent="0.2">
      <c r="A255" s="22"/>
      <c r="B255" s="22"/>
      <c r="C255" s="8"/>
      <c r="D255" s="23"/>
      <c r="E255" s="23"/>
      <c r="F255" s="23"/>
      <c r="G255" s="23"/>
      <c r="H255" s="23"/>
      <c r="I255" s="23"/>
      <c r="J255" s="23"/>
      <c r="K255" s="8"/>
      <c r="L255" s="24"/>
      <c r="M255" s="24"/>
      <c r="N255" s="8"/>
      <c r="O255" s="11"/>
      <c r="P255" s="8"/>
      <c r="Q255" s="8"/>
      <c r="R255" s="12"/>
      <c r="S255" s="12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25"/>
      <c r="AQ255" s="25"/>
      <c r="AR255" s="8"/>
      <c r="AS255" s="9"/>
      <c r="AT255" s="8"/>
      <c r="AU255" s="8"/>
      <c r="AV255" s="8"/>
      <c r="AW255" s="8"/>
    </row>
    <row r="256" spans="1:49" ht="3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</row>
    <row r="257" spans="1:49" x14ac:dyDescent="0.2">
      <c r="A257" s="22"/>
      <c r="B257" s="22"/>
      <c r="C257" s="8"/>
      <c r="D257" s="23"/>
      <c r="E257" s="23"/>
      <c r="F257" s="23"/>
      <c r="G257" s="23"/>
      <c r="H257" s="23"/>
      <c r="I257" s="23"/>
      <c r="J257" s="23"/>
      <c r="K257" s="8"/>
      <c r="L257" s="24"/>
      <c r="M257" s="24"/>
      <c r="N257" s="8"/>
      <c r="O257" s="11"/>
      <c r="P257" s="8"/>
      <c r="Q257" s="8"/>
      <c r="R257" s="12"/>
      <c r="S257" s="12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25"/>
      <c r="AQ257" s="25"/>
      <c r="AR257" s="8"/>
      <c r="AS257" s="9"/>
      <c r="AT257" s="8"/>
      <c r="AU257" s="8"/>
      <c r="AV257" s="8"/>
      <c r="AW257" s="8"/>
    </row>
    <row r="258" spans="1:49" ht="4.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</row>
    <row r="259" spans="1:49" x14ac:dyDescent="0.2">
      <c r="A259" s="22"/>
      <c r="B259" s="22"/>
      <c r="C259" s="8"/>
      <c r="D259" s="23"/>
      <c r="E259" s="23"/>
      <c r="F259" s="23"/>
      <c r="G259" s="23"/>
      <c r="H259" s="23"/>
      <c r="I259" s="23"/>
      <c r="J259" s="23"/>
      <c r="K259" s="8"/>
      <c r="L259" s="24"/>
      <c r="M259" s="24"/>
      <c r="N259" s="8"/>
      <c r="O259" s="11"/>
      <c r="P259" s="8"/>
      <c r="Q259" s="8"/>
      <c r="R259" s="12"/>
      <c r="S259" s="12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25"/>
      <c r="AQ259" s="25"/>
      <c r="AR259" s="8"/>
      <c r="AS259" s="9"/>
      <c r="AT259" s="8"/>
      <c r="AU259" s="8"/>
      <c r="AV259" s="8"/>
      <c r="AW259" s="8"/>
    </row>
    <row r="260" spans="1:49" ht="4.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9"/>
      <c r="AT260" s="8"/>
      <c r="AU260" s="8"/>
      <c r="AV260" s="8"/>
      <c r="AW260" s="8"/>
    </row>
    <row r="261" spans="1:49" x14ac:dyDescent="0.2">
      <c r="A261" s="22"/>
      <c r="B261" s="22"/>
      <c r="C261" s="8"/>
      <c r="D261" s="23"/>
      <c r="E261" s="23"/>
      <c r="F261" s="23"/>
      <c r="G261" s="23"/>
      <c r="H261" s="23"/>
      <c r="I261" s="23"/>
      <c r="J261" s="23"/>
      <c r="K261" s="8"/>
      <c r="L261" s="24"/>
      <c r="M261" s="24"/>
      <c r="N261" s="8"/>
      <c r="O261" s="11"/>
      <c r="P261" s="8"/>
      <c r="Q261" s="8"/>
      <c r="R261" s="12"/>
      <c r="S261" s="12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25"/>
      <c r="AQ261" s="25"/>
      <c r="AR261" s="8"/>
      <c r="AS261" s="9"/>
      <c r="AT261" s="8"/>
      <c r="AU261" s="8"/>
      <c r="AV261" s="8"/>
      <c r="AW261" s="8"/>
    </row>
    <row r="262" spans="1:49" ht="3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</row>
    <row r="263" spans="1:49" x14ac:dyDescent="0.2">
      <c r="A263" s="22"/>
      <c r="B263" s="22"/>
      <c r="C263" s="8"/>
      <c r="D263" s="23"/>
      <c r="E263" s="23"/>
      <c r="F263" s="23"/>
      <c r="G263" s="23"/>
      <c r="H263" s="23"/>
      <c r="I263" s="23"/>
      <c r="J263" s="23"/>
      <c r="K263" s="8"/>
      <c r="L263" s="24"/>
      <c r="M263" s="24"/>
      <c r="N263" s="8"/>
      <c r="O263" s="11"/>
      <c r="P263" s="8"/>
      <c r="Q263" s="8"/>
      <c r="R263" s="12"/>
      <c r="S263" s="12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25"/>
      <c r="AQ263" s="25"/>
      <c r="AR263" s="8"/>
      <c r="AS263" s="9"/>
      <c r="AT263" s="8"/>
      <c r="AU263" s="8"/>
      <c r="AV263" s="8"/>
      <c r="AW263" s="8"/>
    </row>
    <row r="264" spans="1:49" ht="3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</row>
    <row r="265" spans="1:49" x14ac:dyDescent="0.2">
      <c r="A265" s="22"/>
      <c r="B265" s="22"/>
      <c r="C265" s="8"/>
      <c r="D265" s="23"/>
      <c r="E265" s="23"/>
      <c r="F265" s="23"/>
      <c r="G265" s="23"/>
      <c r="H265" s="23"/>
      <c r="I265" s="23"/>
      <c r="J265" s="23"/>
      <c r="K265" s="8"/>
      <c r="L265" s="24"/>
      <c r="M265" s="24"/>
      <c r="N265" s="8"/>
      <c r="O265" s="11"/>
      <c r="P265" s="8"/>
      <c r="Q265" s="8"/>
      <c r="R265" s="12"/>
      <c r="S265" s="12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25"/>
      <c r="AQ265" s="25"/>
      <c r="AR265" s="8"/>
      <c r="AS265" s="9"/>
      <c r="AT265" s="8"/>
      <c r="AU265" s="8"/>
      <c r="AV265" s="8"/>
      <c r="AW265" s="8"/>
    </row>
    <row r="266" spans="1:49" ht="3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</row>
    <row r="267" spans="1:49" x14ac:dyDescent="0.2">
      <c r="A267" s="22"/>
      <c r="B267" s="22"/>
      <c r="C267" s="8"/>
      <c r="D267" s="23"/>
      <c r="E267" s="23"/>
      <c r="F267" s="23"/>
      <c r="G267" s="23"/>
      <c r="H267" s="23"/>
      <c r="I267" s="23"/>
      <c r="J267" s="23"/>
      <c r="K267" s="8"/>
      <c r="L267" s="24"/>
      <c r="M267" s="24"/>
      <c r="N267" s="8"/>
      <c r="O267" s="11"/>
      <c r="P267" s="8"/>
      <c r="Q267" s="8"/>
      <c r="R267" s="12"/>
      <c r="S267" s="12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25"/>
      <c r="AQ267" s="25"/>
      <c r="AR267" s="8"/>
      <c r="AS267" s="9"/>
      <c r="AT267" s="8"/>
      <c r="AU267" s="8"/>
      <c r="AV267" s="8"/>
      <c r="AW267" s="8"/>
    </row>
    <row r="268" spans="1:49" ht="3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</row>
    <row r="269" spans="1:49" x14ac:dyDescent="0.2">
      <c r="A269" s="22"/>
      <c r="B269" s="22"/>
      <c r="C269" s="8"/>
      <c r="D269" s="23"/>
      <c r="E269" s="23"/>
      <c r="F269" s="23"/>
      <c r="G269" s="23"/>
      <c r="H269" s="23"/>
      <c r="I269" s="23"/>
      <c r="J269" s="23"/>
      <c r="K269" s="8"/>
      <c r="L269" s="24"/>
      <c r="M269" s="24"/>
      <c r="N269" s="8"/>
      <c r="O269" s="11"/>
      <c r="P269" s="8"/>
      <c r="Q269" s="8"/>
      <c r="R269" s="12"/>
      <c r="S269" s="12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25"/>
      <c r="AQ269" s="25"/>
      <c r="AR269" s="8"/>
      <c r="AS269" s="9"/>
      <c r="AT269" s="8"/>
      <c r="AU269" s="8"/>
      <c r="AV269" s="8"/>
      <c r="AW269" s="8"/>
    </row>
    <row r="270" spans="1:49" ht="3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</row>
    <row r="271" spans="1:49" x14ac:dyDescent="0.2">
      <c r="A271" s="22"/>
      <c r="B271" s="22"/>
      <c r="C271" s="8"/>
      <c r="D271" s="23"/>
      <c r="E271" s="23"/>
      <c r="F271" s="23"/>
      <c r="G271" s="23"/>
      <c r="H271" s="23"/>
      <c r="I271" s="23"/>
      <c r="J271" s="23"/>
      <c r="K271" s="8"/>
      <c r="L271" s="24"/>
      <c r="M271" s="24"/>
      <c r="N271" s="8"/>
      <c r="O271" s="11"/>
      <c r="P271" s="8"/>
      <c r="Q271" s="8"/>
      <c r="R271" s="12"/>
      <c r="S271" s="12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25"/>
      <c r="AQ271" s="25"/>
      <c r="AR271" s="8"/>
      <c r="AS271" s="9"/>
      <c r="AT271" s="8"/>
      <c r="AU271" s="8"/>
      <c r="AV271" s="8"/>
      <c r="AW271" s="8"/>
    </row>
    <row r="272" spans="1:49" ht="3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</row>
    <row r="273" spans="1:49" x14ac:dyDescent="0.2">
      <c r="A273" s="22"/>
      <c r="B273" s="22"/>
      <c r="C273" s="8"/>
      <c r="D273" s="23"/>
      <c r="E273" s="23"/>
      <c r="F273" s="23"/>
      <c r="G273" s="23"/>
      <c r="H273" s="23"/>
      <c r="I273" s="23"/>
      <c r="J273" s="23"/>
      <c r="K273" s="8"/>
      <c r="L273" s="24"/>
      <c r="M273" s="24"/>
      <c r="N273" s="8"/>
      <c r="O273" s="11"/>
      <c r="P273" s="8"/>
      <c r="Q273" s="8"/>
      <c r="R273" s="12"/>
      <c r="S273" s="12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25"/>
      <c r="AQ273" s="25"/>
      <c r="AR273" s="8"/>
      <c r="AS273" s="9"/>
      <c r="AT273" s="8"/>
      <c r="AU273" s="8"/>
      <c r="AV273" s="8"/>
      <c r="AW273" s="8"/>
    </row>
    <row r="274" spans="1:49" ht="3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</row>
    <row r="275" spans="1:49" x14ac:dyDescent="0.2">
      <c r="A275" s="22"/>
      <c r="B275" s="22"/>
      <c r="C275" s="8"/>
      <c r="D275" s="23"/>
      <c r="E275" s="23"/>
      <c r="F275" s="23"/>
      <c r="G275" s="23"/>
      <c r="H275" s="23"/>
      <c r="I275" s="23"/>
      <c r="J275" s="23"/>
      <c r="K275" s="8"/>
      <c r="L275" s="24"/>
      <c r="M275" s="24"/>
      <c r="N275" s="8"/>
      <c r="O275" s="11"/>
      <c r="P275" s="8"/>
      <c r="Q275" s="8"/>
      <c r="R275" s="12"/>
      <c r="S275" s="12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25"/>
      <c r="AQ275" s="25"/>
      <c r="AR275" s="8"/>
      <c r="AS275" s="9"/>
      <c r="AT275" s="8"/>
      <c r="AU275" s="8"/>
      <c r="AV275" s="8"/>
      <c r="AW275" s="8"/>
    </row>
    <row r="276" spans="1:49" ht="3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</row>
    <row r="277" spans="1:49" x14ac:dyDescent="0.2">
      <c r="A277" s="22"/>
      <c r="B277" s="22"/>
      <c r="C277" s="8"/>
      <c r="D277" s="23"/>
      <c r="E277" s="23"/>
      <c r="F277" s="23"/>
      <c r="G277" s="23"/>
      <c r="H277" s="23"/>
      <c r="I277" s="23"/>
      <c r="J277" s="23"/>
      <c r="K277" s="8"/>
      <c r="L277" s="24"/>
      <c r="M277" s="24"/>
      <c r="N277" s="8"/>
      <c r="O277" s="11"/>
      <c r="P277" s="8"/>
      <c r="Q277" s="8"/>
      <c r="R277" s="12"/>
      <c r="S277" s="12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25"/>
      <c r="AQ277" s="25"/>
      <c r="AR277" s="8"/>
      <c r="AS277" s="9"/>
      <c r="AT277" s="8"/>
      <c r="AU277" s="8"/>
      <c r="AV277" s="8"/>
      <c r="AW277" s="8"/>
    </row>
    <row r="278" spans="1:49" ht="2.2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</row>
    <row r="279" spans="1:49" x14ac:dyDescent="0.2">
      <c r="A279" s="22"/>
      <c r="B279" s="22"/>
      <c r="C279" s="8"/>
      <c r="D279" s="23"/>
      <c r="E279" s="23"/>
      <c r="F279" s="23"/>
      <c r="G279" s="23"/>
      <c r="H279" s="23"/>
      <c r="I279" s="23"/>
      <c r="J279" s="23"/>
      <c r="K279" s="8"/>
      <c r="L279" s="24"/>
      <c r="M279" s="24"/>
      <c r="N279" s="8"/>
      <c r="O279" s="11"/>
      <c r="P279" s="8"/>
      <c r="Q279" s="8"/>
      <c r="R279" s="12"/>
      <c r="S279" s="12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25"/>
      <c r="AQ279" s="25"/>
      <c r="AR279" s="8"/>
      <c r="AS279" s="9"/>
      <c r="AT279" s="8"/>
      <c r="AU279" s="8"/>
      <c r="AV279" s="8"/>
      <c r="AW279" s="8"/>
    </row>
    <row r="280" spans="1:49" ht="3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</row>
    <row r="281" spans="1:49" x14ac:dyDescent="0.2">
      <c r="A281" s="22"/>
      <c r="B281" s="22"/>
      <c r="C281" s="8"/>
      <c r="D281" s="23"/>
      <c r="E281" s="23"/>
      <c r="F281" s="23"/>
      <c r="G281" s="23"/>
      <c r="H281" s="23"/>
      <c r="I281" s="23"/>
      <c r="J281" s="23"/>
      <c r="K281" s="8"/>
      <c r="L281" s="24"/>
      <c r="M281" s="24"/>
      <c r="N281" s="8"/>
      <c r="O281" s="11"/>
      <c r="P281" s="8"/>
      <c r="Q281" s="8"/>
      <c r="R281" s="12"/>
      <c r="S281" s="12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25"/>
      <c r="AQ281" s="25"/>
      <c r="AR281" s="8"/>
      <c r="AS281" s="9"/>
      <c r="AT281" s="8"/>
      <c r="AU281" s="8"/>
      <c r="AV281" s="8"/>
      <c r="AW281" s="8"/>
    </row>
    <row r="282" spans="1:49" ht="3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</row>
    <row r="283" spans="1:49" x14ac:dyDescent="0.2">
      <c r="A283" s="22"/>
      <c r="B283" s="22"/>
      <c r="C283" s="8"/>
      <c r="D283" s="23"/>
      <c r="E283" s="23"/>
      <c r="F283" s="23"/>
      <c r="G283" s="23"/>
      <c r="H283" s="23"/>
      <c r="I283" s="23"/>
      <c r="J283" s="23"/>
      <c r="K283" s="8"/>
      <c r="L283" s="24"/>
      <c r="M283" s="24"/>
      <c r="N283" s="8"/>
      <c r="O283" s="11"/>
      <c r="P283" s="8"/>
      <c r="Q283" s="8"/>
      <c r="R283" s="12"/>
      <c r="S283" s="12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25"/>
      <c r="AQ283" s="25"/>
      <c r="AR283" s="8"/>
      <c r="AS283" s="9"/>
      <c r="AT283" s="8"/>
      <c r="AU283" s="8"/>
      <c r="AV283" s="8"/>
      <c r="AW283" s="8"/>
    </row>
    <row r="284" spans="1:49" ht="4.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</row>
    <row r="285" spans="1:49" x14ac:dyDescent="0.2">
      <c r="A285" s="26"/>
      <c r="B285" s="26"/>
      <c r="C285" s="14"/>
      <c r="D285" s="26"/>
      <c r="E285" s="26"/>
      <c r="F285" s="26"/>
      <c r="G285" s="26"/>
      <c r="H285" s="26"/>
      <c r="I285" s="26"/>
      <c r="J285" s="26"/>
      <c r="K285" s="14"/>
      <c r="L285" s="26"/>
      <c r="M285" s="26"/>
      <c r="N285" s="14"/>
      <c r="O285" s="15"/>
      <c r="P285" s="8"/>
      <c r="Q285" s="8"/>
      <c r="R285" s="16"/>
      <c r="S285" s="16"/>
      <c r="T285" s="8"/>
      <c r="U285" s="16"/>
      <c r="V285" s="16"/>
      <c r="W285" s="8"/>
      <c r="X285" s="16"/>
      <c r="Y285" s="16"/>
      <c r="Z285" s="8"/>
      <c r="AA285" s="16"/>
      <c r="AB285" s="16"/>
      <c r="AC285" s="8"/>
      <c r="AD285" s="16"/>
      <c r="AE285" s="16"/>
      <c r="AF285" s="8"/>
      <c r="AG285" s="16"/>
      <c r="AH285" s="16"/>
      <c r="AI285" s="8"/>
      <c r="AJ285" s="16"/>
      <c r="AK285" s="16"/>
      <c r="AL285" s="8"/>
      <c r="AM285" s="16"/>
      <c r="AN285" s="16"/>
      <c r="AO285" s="8"/>
      <c r="AP285" s="23"/>
      <c r="AQ285" s="23"/>
      <c r="AR285" s="8"/>
      <c r="AS285" s="9"/>
      <c r="AT285" s="8"/>
      <c r="AU285" s="8"/>
      <c r="AV285" s="8"/>
      <c r="AW285" s="8"/>
    </row>
    <row r="286" spans="1:49" ht="5.2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9"/>
      <c r="AT286" s="8"/>
      <c r="AU286" s="8"/>
      <c r="AV286" s="8"/>
      <c r="AW286" s="8"/>
    </row>
    <row r="287" spans="1:49" x14ac:dyDescent="0.2">
      <c r="A287" s="26"/>
      <c r="B287" s="26"/>
      <c r="C287" s="14"/>
      <c r="D287" s="26"/>
      <c r="E287" s="26"/>
      <c r="F287" s="26"/>
      <c r="G287" s="26"/>
      <c r="H287" s="26"/>
      <c r="I287" s="26"/>
      <c r="J287" s="26"/>
      <c r="K287" s="14"/>
      <c r="L287" s="26"/>
      <c r="M287" s="26"/>
      <c r="N287" s="14"/>
      <c r="O287" s="15"/>
      <c r="P287" s="8"/>
      <c r="Q287" s="8"/>
      <c r="R287" s="16"/>
      <c r="S287" s="16"/>
      <c r="T287" s="8"/>
      <c r="U287" s="16"/>
      <c r="V287" s="16"/>
      <c r="W287" s="8"/>
      <c r="X287" s="16"/>
      <c r="Y287" s="16"/>
      <c r="Z287" s="8"/>
      <c r="AA287" s="16"/>
      <c r="AB287" s="16"/>
      <c r="AC287" s="8"/>
      <c r="AD287" s="16"/>
      <c r="AE287" s="16"/>
      <c r="AF287" s="8"/>
      <c r="AG287" s="16"/>
      <c r="AH287" s="16"/>
      <c r="AI287" s="8"/>
      <c r="AJ287" s="16"/>
      <c r="AK287" s="16"/>
      <c r="AL287" s="8"/>
      <c r="AM287" s="16"/>
      <c r="AN287" s="16"/>
      <c r="AO287" s="8"/>
      <c r="AP287" s="23"/>
      <c r="AQ287" s="23"/>
      <c r="AR287" s="8"/>
      <c r="AS287" s="9"/>
      <c r="AT287" s="8"/>
      <c r="AU287" s="8"/>
      <c r="AV287" s="8"/>
      <c r="AW287" s="8"/>
    </row>
    <row r="288" spans="1:49" ht="4.5" customHeight="1" x14ac:dyDescent="0.2">
      <c r="A288" s="16"/>
      <c r="B288" s="16"/>
      <c r="C288" s="14"/>
      <c r="D288" s="16"/>
      <c r="E288" s="16"/>
      <c r="F288" s="16"/>
      <c r="G288" s="16"/>
      <c r="H288" s="16"/>
      <c r="I288" s="16"/>
      <c r="J288" s="16"/>
      <c r="K288" s="14"/>
      <c r="L288" s="16"/>
      <c r="M288" s="16"/>
      <c r="N288" s="14"/>
      <c r="O288" s="15"/>
      <c r="P288" s="8"/>
      <c r="Q288" s="8"/>
      <c r="R288" s="16"/>
      <c r="S288" s="16"/>
      <c r="T288" s="8"/>
      <c r="U288" s="16"/>
      <c r="V288" s="16"/>
      <c r="W288" s="8"/>
      <c r="X288" s="16"/>
      <c r="Y288" s="16"/>
      <c r="Z288" s="8"/>
      <c r="AA288" s="16"/>
      <c r="AB288" s="16"/>
      <c r="AC288" s="8"/>
      <c r="AD288" s="16"/>
      <c r="AE288" s="16"/>
      <c r="AF288" s="8"/>
      <c r="AG288" s="16"/>
      <c r="AH288" s="16"/>
      <c r="AI288" s="8"/>
      <c r="AJ288" s="16"/>
      <c r="AK288" s="16"/>
      <c r="AL288" s="8"/>
      <c r="AM288" s="16"/>
      <c r="AN288" s="16"/>
      <c r="AO288" s="8"/>
      <c r="AP288" s="17"/>
      <c r="AQ288" s="17"/>
      <c r="AR288" s="8"/>
      <c r="AS288" s="9"/>
      <c r="AT288" s="8"/>
      <c r="AU288" s="8"/>
      <c r="AV288" s="8"/>
      <c r="AW288" s="8"/>
    </row>
    <row r="289" spans="1:49" x14ac:dyDescent="0.2">
      <c r="A289" s="22"/>
      <c r="B289" s="22"/>
      <c r="C289" s="8"/>
      <c r="D289" s="23"/>
      <c r="E289" s="23"/>
      <c r="F289" s="23"/>
      <c r="G289" s="23"/>
      <c r="H289" s="23"/>
      <c r="I289" s="23"/>
      <c r="J289" s="23"/>
      <c r="K289" s="8"/>
      <c r="L289" s="24"/>
      <c r="M289" s="24"/>
      <c r="N289" s="8"/>
      <c r="O289" s="11"/>
      <c r="P289" s="8"/>
      <c r="Q289" s="8"/>
      <c r="R289" s="12"/>
      <c r="S289" s="12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25"/>
      <c r="AQ289" s="25"/>
      <c r="AR289" s="8"/>
      <c r="AS289" s="9"/>
      <c r="AT289" s="8"/>
      <c r="AU289" s="8"/>
      <c r="AV289" s="8"/>
      <c r="AW289" s="8"/>
    </row>
    <row r="290" spans="1:49" ht="3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</row>
    <row r="291" spans="1:49" x14ac:dyDescent="0.2">
      <c r="A291" s="22"/>
      <c r="B291" s="22"/>
      <c r="C291" s="8"/>
      <c r="D291" s="23"/>
      <c r="E291" s="23"/>
      <c r="F291" s="23"/>
      <c r="G291" s="23"/>
      <c r="H291" s="23"/>
      <c r="I291" s="23"/>
      <c r="J291" s="23"/>
      <c r="K291" s="8"/>
      <c r="L291" s="24"/>
      <c r="M291" s="24"/>
      <c r="N291" s="8"/>
      <c r="O291" s="11"/>
      <c r="P291" s="8"/>
      <c r="Q291" s="8"/>
      <c r="R291" s="12"/>
      <c r="S291" s="12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25"/>
      <c r="AQ291" s="25"/>
      <c r="AR291" s="8"/>
      <c r="AS291" s="9"/>
      <c r="AT291" s="8"/>
      <c r="AU291" s="8"/>
      <c r="AV291" s="8"/>
      <c r="AW291" s="8"/>
    </row>
    <row r="292" spans="1:49" ht="3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</row>
    <row r="293" spans="1:49" x14ac:dyDescent="0.2">
      <c r="A293" s="22"/>
      <c r="B293" s="22"/>
      <c r="C293" s="8"/>
      <c r="D293" s="23"/>
      <c r="E293" s="23"/>
      <c r="F293" s="23"/>
      <c r="G293" s="23"/>
      <c r="H293" s="23"/>
      <c r="I293" s="23"/>
      <c r="J293" s="23"/>
      <c r="K293" s="8"/>
      <c r="L293" s="24"/>
      <c r="M293" s="24"/>
      <c r="N293" s="8"/>
      <c r="O293" s="11"/>
      <c r="P293" s="8"/>
      <c r="Q293" s="8"/>
      <c r="R293" s="12"/>
      <c r="S293" s="12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25"/>
      <c r="AQ293" s="25"/>
      <c r="AR293" s="8"/>
      <c r="AS293" s="9"/>
      <c r="AT293" s="8"/>
      <c r="AU293" s="8"/>
      <c r="AV293" s="8"/>
      <c r="AW293" s="8"/>
    </row>
    <row r="294" spans="1:49" ht="3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</row>
    <row r="295" spans="1:49" x14ac:dyDescent="0.2">
      <c r="A295" s="22"/>
      <c r="B295" s="22"/>
      <c r="C295" s="8"/>
      <c r="D295" s="23"/>
      <c r="E295" s="23"/>
      <c r="F295" s="23"/>
      <c r="G295" s="23"/>
      <c r="H295" s="23"/>
      <c r="I295" s="23"/>
      <c r="J295" s="23"/>
      <c r="K295" s="8"/>
      <c r="L295" s="24"/>
      <c r="M295" s="24"/>
      <c r="N295" s="8"/>
      <c r="O295" s="11"/>
      <c r="P295" s="8"/>
      <c r="Q295" s="8"/>
      <c r="R295" s="12"/>
      <c r="S295" s="12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25"/>
      <c r="AQ295" s="25"/>
      <c r="AR295" s="8"/>
      <c r="AS295" s="9"/>
      <c r="AT295" s="8"/>
      <c r="AU295" s="8"/>
      <c r="AV295" s="8"/>
      <c r="AW295" s="8"/>
    </row>
    <row r="296" spans="1:49" ht="3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</row>
    <row r="297" spans="1:49" x14ac:dyDescent="0.2">
      <c r="A297" s="22"/>
      <c r="B297" s="22"/>
      <c r="C297" s="8"/>
      <c r="D297" s="23"/>
      <c r="E297" s="23"/>
      <c r="F297" s="23"/>
      <c r="G297" s="23"/>
      <c r="H297" s="23"/>
      <c r="I297" s="23"/>
      <c r="J297" s="23"/>
      <c r="K297" s="8"/>
      <c r="L297" s="24"/>
      <c r="M297" s="24"/>
      <c r="N297" s="8"/>
      <c r="O297" s="11"/>
      <c r="P297" s="8"/>
      <c r="Q297" s="8"/>
      <c r="R297" s="12"/>
      <c r="S297" s="12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25"/>
      <c r="AQ297" s="25"/>
      <c r="AR297" s="8"/>
      <c r="AS297" s="9"/>
      <c r="AT297" s="8"/>
      <c r="AU297" s="8"/>
      <c r="AV297" s="8"/>
      <c r="AW297" s="8"/>
    </row>
    <row r="298" spans="1:49" ht="3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</row>
    <row r="299" spans="1:49" x14ac:dyDescent="0.2">
      <c r="A299" s="22"/>
      <c r="B299" s="22"/>
      <c r="C299" s="8"/>
      <c r="D299" s="23"/>
      <c r="E299" s="23"/>
      <c r="F299" s="23"/>
      <c r="G299" s="23"/>
      <c r="H299" s="23"/>
      <c r="I299" s="23"/>
      <c r="J299" s="23"/>
      <c r="K299" s="8"/>
      <c r="L299" s="24"/>
      <c r="M299" s="24"/>
      <c r="N299" s="8"/>
      <c r="O299" s="11"/>
      <c r="P299" s="8"/>
      <c r="Q299" s="8"/>
      <c r="R299" s="12"/>
      <c r="S299" s="12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25"/>
      <c r="AQ299" s="25"/>
      <c r="AR299" s="8"/>
      <c r="AS299" s="9"/>
      <c r="AT299" s="8"/>
      <c r="AU299" s="8"/>
      <c r="AV299" s="8"/>
      <c r="AW299" s="8"/>
    </row>
    <row r="300" spans="1:49" ht="3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</row>
    <row r="301" spans="1:49" x14ac:dyDescent="0.2">
      <c r="A301" s="22"/>
      <c r="B301" s="22"/>
      <c r="C301" s="8"/>
      <c r="D301" s="23"/>
      <c r="E301" s="23"/>
      <c r="F301" s="23"/>
      <c r="G301" s="23"/>
      <c r="H301" s="23"/>
      <c r="I301" s="23"/>
      <c r="J301" s="23"/>
      <c r="K301" s="8"/>
      <c r="L301" s="24"/>
      <c r="M301" s="24"/>
      <c r="N301" s="8"/>
      <c r="O301" s="11"/>
      <c r="P301" s="8"/>
      <c r="Q301" s="8"/>
      <c r="R301" s="12"/>
      <c r="S301" s="12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25"/>
      <c r="AQ301" s="25"/>
      <c r="AR301" s="8"/>
      <c r="AS301" s="9"/>
      <c r="AT301" s="8"/>
      <c r="AU301" s="8"/>
      <c r="AV301" s="8"/>
      <c r="AW301" s="8"/>
    </row>
    <row r="302" spans="1:49" ht="4.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</row>
    <row r="303" spans="1:49" x14ac:dyDescent="0.2">
      <c r="A303" s="22"/>
      <c r="B303" s="22"/>
      <c r="C303" s="8"/>
      <c r="D303" s="23"/>
      <c r="E303" s="23"/>
      <c r="F303" s="23"/>
      <c r="G303" s="23"/>
      <c r="H303" s="23"/>
      <c r="I303" s="23"/>
      <c r="J303" s="23"/>
      <c r="K303" s="8"/>
      <c r="L303" s="24"/>
      <c r="M303" s="24"/>
      <c r="N303" s="8"/>
      <c r="O303" s="11"/>
      <c r="P303" s="8"/>
      <c r="Q303" s="8"/>
      <c r="R303" s="12"/>
      <c r="S303" s="12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25"/>
      <c r="AQ303" s="25"/>
      <c r="AR303" s="8"/>
      <c r="AS303" s="9"/>
      <c r="AT303" s="8"/>
      <c r="AU303" s="8"/>
      <c r="AV303" s="8"/>
      <c r="AW303" s="8"/>
    </row>
    <row r="304" spans="1:49" ht="5.2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9"/>
      <c r="AT304" s="8"/>
      <c r="AU304" s="8"/>
      <c r="AV304" s="8"/>
      <c r="AW304" s="8"/>
    </row>
    <row r="305" spans="1:49" x14ac:dyDescent="0.2">
      <c r="A305" s="26"/>
      <c r="B305" s="26"/>
      <c r="C305" s="14"/>
      <c r="D305" s="26"/>
      <c r="E305" s="26"/>
      <c r="F305" s="26"/>
      <c r="G305" s="26"/>
      <c r="H305" s="26"/>
      <c r="I305" s="26"/>
      <c r="J305" s="26"/>
      <c r="K305" s="14"/>
      <c r="L305" s="26"/>
      <c r="M305" s="26"/>
      <c r="N305" s="14"/>
      <c r="O305" s="15"/>
      <c r="P305" s="8"/>
      <c r="Q305" s="8"/>
      <c r="R305" s="16"/>
      <c r="S305" s="16"/>
      <c r="T305" s="8"/>
      <c r="U305" s="16"/>
      <c r="V305" s="16"/>
      <c r="W305" s="8"/>
      <c r="X305" s="16"/>
      <c r="Y305" s="16"/>
      <c r="Z305" s="8"/>
      <c r="AA305" s="16"/>
      <c r="AB305" s="16"/>
      <c r="AC305" s="8"/>
      <c r="AD305" s="16"/>
      <c r="AE305" s="16"/>
      <c r="AF305" s="8"/>
      <c r="AG305" s="16"/>
      <c r="AH305" s="16"/>
      <c r="AI305" s="8"/>
      <c r="AJ305" s="16"/>
      <c r="AK305" s="16"/>
      <c r="AL305" s="8"/>
      <c r="AM305" s="16"/>
      <c r="AN305" s="16"/>
      <c r="AO305" s="8"/>
      <c r="AP305" s="23"/>
      <c r="AQ305" s="23"/>
      <c r="AR305" s="8"/>
      <c r="AS305" s="9"/>
      <c r="AT305" s="8"/>
      <c r="AU305" s="8"/>
      <c r="AV305" s="8"/>
      <c r="AW305" s="8"/>
    </row>
    <row r="306" spans="1:49" ht="3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</row>
    <row r="307" spans="1:49" x14ac:dyDescent="0.2">
      <c r="A307" s="22"/>
      <c r="B307" s="22"/>
      <c r="C307" s="8"/>
      <c r="D307" s="23"/>
      <c r="E307" s="23"/>
      <c r="F307" s="23"/>
      <c r="G307" s="23"/>
      <c r="H307" s="23"/>
      <c r="I307" s="23"/>
      <c r="J307" s="23"/>
      <c r="K307" s="8"/>
      <c r="L307" s="24"/>
      <c r="M307" s="24"/>
      <c r="N307" s="8"/>
      <c r="O307" s="11"/>
      <c r="P307" s="8"/>
      <c r="Q307" s="8"/>
      <c r="R307" s="12"/>
      <c r="S307" s="12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25"/>
      <c r="AQ307" s="25"/>
      <c r="AR307" s="8"/>
      <c r="AS307" s="9"/>
      <c r="AT307" s="8"/>
      <c r="AU307" s="8"/>
      <c r="AV307" s="8"/>
      <c r="AW307" s="8"/>
    </row>
    <row r="308" spans="1:49" ht="3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</row>
    <row r="309" spans="1:49" x14ac:dyDescent="0.2">
      <c r="A309" s="22"/>
      <c r="B309" s="22"/>
      <c r="C309" s="8"/>
      <c r="D309" s="23"/>
      <c r="E309" s="23"/>
      <c r="F309" s="23"/>
      <c r="G309" s="23"/>
      <c r="H309" s="23"/>
      <c r="I309" s="23"/>
      <c r="J309" s="23"/>
      <c r="K309" s="8"/>
      <c r="L309" s="24"/>
      <c r="M309" s="24"/>
      <c r="N309" s="8"/>
      <c r="O309" s="11"/>
      <c r="P309" s="8"/>
      <c r="Q309" s="8"/>
      <c r="R309" s="12"/>
      <c r="S309" s="12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25"/>
      <c r="AQ309" s="25"/>
      <c r="AR309" s="8"/>
      <c r="AS309" s="9"/>
      <c r="AT309" s="8"/>
      <c r="AU309" s="8"/>
      <c r="AV309" s="8"/>
      <c r="AW309" s="8"/>
    </row>
    <row r="310" spans="1:49" ht="4.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</row>
    <row r="311" spans="1:49" x14ac:dyDescent="0.2">
      <c r="A311" s="22"/>
      <c r="B311" s="22"/>
      <c r="C311" s="8"/>
      <c r="D311" s="23"/>
      <c r="E311" s="23"/>
      <c r="F311" s="23"/>
      <c r="G311" s="23"/>
      <c r="H311" s="23"/>
      <c r="I311" s="23"/>
      <c r="J311" s="23"/>
      <c r="K311" s="8"/>
      <c r="L311" s="24"/>
      <c r="M311" s="24"/>
      <c r="N311" s="8"/>
      <c r="O311" s="11"/>
      <c r="P311" s="8"/>
      <c r="Q311" s="8"/>
      <c r="R311" s="12"/>
      <c r="S311" s="12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25"/>
      <c r="AQ311" s="25"/>
      <c r="AR311" s="8"/>
      <c r="AS311" s="9"/>
      <c r="AT311" s="8"/>
      <c r="AU311" s="8"/>
      <c r="AV311" s="8"/>
      <c r="AW311" s="8"/>
    </row>
    <row r="312" spans="1:49" ht="5.2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</row>
    <row r="313" spans="1:49" x14ac:dyDescent="0.2">
      <c r="A313" s="22"/>
      <c r="B313" s="22"/>
      <c r="C313" s="8"/>
      <c r="D313" s="23"/>
      <c r="E313" s="23"/>
      <c r="F313" s="23"/>
      <c r="G313" s="23"/>
      <c r="H313" s="23"/>
      <c r="I313" s="23"/>
      <c r="J313" s="23"/>
      <c r="K313" s="8"/>
      <c r="L313" s="24"/>
      <c r="M313" s="24"/>
      <c r="N313" s="8"/>
      <c r="O313" s="11"/>
      <c r="P313" s="8"/>
      <c r="Q313" s="8"/>
      <c r="R313" s="12"/>
      <c r="S313" s="12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25"/>
      <c r="AQ313" s="25"/>
      <c r="AR313" s="8"/>
      <c r="AS313" s="9"/>
      <c r="AT313" s="8"/>
      <c r="AU313" s="8"/>
      <c r="AV313" s="8"/>
      <c r="AW313" s="8"/>
    </row>
    <row r="314" spans="1:49" ht="3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</row>
    <row r="315" spans="1:49" x14ac:dyDescent="0.2">
      <c r="A315" s="22"/>
      <c r="B315" s="22"/>
      <c r="C315" s="8"/>
      <c r="D315" s="23"/>
      <c r="E315" s="23"/>
      <c r="F315" s="23"/>
      <c r="G315" s="23"/>
      <c r="H315" s="23"/>
      <c r="I315" s="23"/>
      <c r="J315" s="23"/>
      <c r="K315" s="8"/>
      <c r="L315" s="24"/>
      <c r="M315" s="24"/>
      <c r="N315" s="8"/>
      <c r="O315" s="11"/>
      <c r="P315" s="8"/>
      <c r="Q315" s="8"/>
      <c r="R315" s="12"/>
      <c r="S315" s="12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25"/>
      <c r="AQ315" s="25"/>
      <c r="AR315" s="8"/>
      <c r="AS315" s="9"/>
      <c r="AT315" s="8"/>
      <c r="AU315" s="8"/>
      <c r="AV315" s="8"/>
      <c r="AW315" s="8"/>
    </row>
    <row r="316" spans="1:49" ht="4.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</row>
    <row r="317" spans="1:49" x14ac:dyDescent="0.2">
      <c r="A317" s="22"/>
      <c r="B317" s="22"/>
      <c r="C317" s="8"/>
      <c r="D317" s="23"/>
      <c r="E317" s="23"/>
      <c r="F317" s="23"/>
      <c r="G317" s="23"/>
      <c r="H317" s="23"/>
      <c r="I317" s="23"/>
      <c r="J317" s="23"/>
      <c r="K317" s="8"/>
      <c r="L317" s="24"/>
      <c r="M317" s="24"/>
      <c r="N317" s="8"/>
      <c r="O317" s="11"/>
      <c r="P317" s="8"/>
      <c r="Q317" s="8"/>
      <c r="R317" s="12"/>
      <c r="S317" s="12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25"/>
      <c r="AQ317" s="25"/>
      <c r="AR317" s="8"/>
      <c r="AS317" s="9"/>
      <c r="AT317" s="8"/>
      <c r="AU317" s="8"/>
      <c r="AV317" s="8"/>
      <c r="AW317" s="8"/>
    </row>
    <row r="318" spans="1:49" ht="3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</row>
    <row r="319" spans="1:49" x14ac:dyDescent="0.2">
      <c r="A319" s="22"/>
      <c r="B319" s="22"/>
      <c r="C319" s="8"/>
      <c r="D319" s="23"/>
      <c r="E319" s="23"/>
      <c r="F319" s="23"/>
      <c r="G319" s="23"/>
      <c r="H319" s="23"/>
      <c r="I319" s="23"/>
      <c r="J319" s="23"/>
      <c r="K319" s="8"/>
      <c r="L319" s="24"/>
      <c r="M319" s="24"/>
      <c r="N319" s="8"/>
      <c r="O319" s="11"/>
      <c r="P319" s="8"/>
      <c r="Q319" s="8"/>
      <c r="R319" s="12"/>
      <c r="S319" s="12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25"/>
      <c r="AQ319" s="25"/>
      <c r="AR319" s="8"/>
      <c r="AS319" s="9"/>
      <c r="AT319" s="8"/>
      <c r="AU319" s="8"/>
      <c r="AV319" s="8"/>
      <c r="AW319" s="8"/>
    </row>
    <row r="320" spans="1:49" ht="4.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</row>
    <row r="321" spans="1:49" x14ac:dyDescent="0.2">
      <c r="A321" s="22"/>
      <c r="B321" s="22"/>
      <c r="C321" s="8"/>
      <c r="D321" s="23"/>
      <c r="E321" s="23"/>
      <c r="F321" s="23"/>
      <c r="G321" s="23"/>
      <c r="H321" s="23"/>
      <c r="I321" s="23"/>
      <c r="J321" s="23"/>
      <c r="K321" s="8"/>
      <c r="L321" s="24"/>
      <c r="M321" s="24"/>
      <c r="N321" s="8"/>
      <c r="O321" s="11"/>
      <c r="P321" s="8"/>
      <c r="Q321" s="8"/>
      <c r="R321" s="12"/>
      <c r="S321" s="12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25"/>
      <c r="AQ321" s="25"/>
      <c r="AR321" s="8"/>
      <c r="AS321" s="9"/>
      <c r="AT321" s="8"/>
      <c r="AU321" s="8"/>
      <c r="AV321" s="8"/>
      <c r="AW321" s="8"/>
    </row>
    <row r="322" spans="1:49" ht="3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</row>
    <row r="323" spans="1:49" x14ac:dyDescent="0.2">
      <c r="A323" s="22"/>
      <c r="B323" s="22"/>
      <c r="C323" s="8"/>
      <c r="D323" s="23"/>
      <c r="E323" s="23"/>
      <c r="F323" s="23"/>
      <c r="G323" s="23"/>
      <c r="H323" s="23"/>
      <c r="I323" s="23"/>
      <c r="J323" s="23"/>
      <c r="K323" s="8"/>
      <c r="L323" s="24"/>
      <c r="M323" s="24"/>
      <c r="N323" s="8"/>
      <c r="O323" s="11"/>
      <c r="P323" s="8"/>
      <c r="Q323" s="8"/>
      <c r="R323" s="12"/>
      <c r="S323" s="12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25"/>
      <c r="AQ323" s="25"/>
      <c r="AR323" s="8"/>
      <c r="AS323" s="9"/>
      <c r="AT323" s="8"/>
      <c r="AU323" s="8"/>
      <c r="AV323" s="8"/>
      <c r="AW323" s="8"/>
    </row>
    <row r="324" spans="1:49" ht="3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</row>
    <row r="325" spans="1:49" x14ac:dyDescent="0.2">
      <c r="A325" s="22"/>
      <c r="B325" s="22"/>
      <c r="C325" s="8"/>
      <c r="D325" s="23"/>
      <c r="E325" s="23"/>
      <c r="F325" s="23"/>
      <c r="G325" s="23"/>
      <c r="H325" s="23"/>
      <c r="I325" s="23"/>
      <c r="J325" s="23"/>
      <c r="K325" s="8"/>
      <c r="L325" s="24"/>
      <c r="M325" s="24"/>
      <c r="N325" s="8"/>
      <c r="O325" s="11"/>
      <c r="P325" s="8"/>
      <c r="Q325" s="8"/>
      <c r="R325" s="12"/>
      <c r="S325" s="12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25"/>
      <c r="AQ325" s="25"/>
      <c r="AR325" s="8"/>
      <c r="AS325" s="9"/>
      <c r="AT325" s="8"/>
      <c r="AU325" s="8"/>
      <c r="AV325" s="8"/>
      <c r="AW325" s="8"/>
    </row>
    <row r="326" spans="1:49" ht="3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</row>
    <row r="327" spans="1:49" x14ac:dyDescent="0.2">
      <c r="A327" s="22"/>
      <c r="B327" s="22"/>
      <c r="C327" s="8"/>
      <c r="D327" s="23"/>
      <c r="E327" s="23"/>
      <c r="F327" s="23"/>
      <c r="G327" s="23"/>
      <c r="H327" s="23"/>
      <c r="I327" s="23"/>
      <c r="J327" s="23"/>
      <c r="K327" s="8"/>
      <c r="L327" s="24"/>
      <c r="M327" s="24"/>
      <c r="N327" s="8"/>
      <c r="O327" s="11"/>
      <c r="P327" s="8"/>
      <c r="Q327" s="8"/>
      <c r="R327" s="12"/>
      <c r="S327" s="12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25"/>
      <c r="AQ327" s="25"/>
      <c r="AR327" s="8"/>
      <c r="AS327" s="9"/>
      <c r="AT327" s="8"/>
      <c r="AU327" s="8"/>
      <c r="AV327" s="8"/>
      <c r="AW327" s="8"/>
    </row>
    <row r="328" spans="1:49" ht="5.2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</row>
    <row r="329" spans="1:49" x14ac:dyDescent="0.2">
      <c r="A329" s="22"/>
      <c r="B329" s="22"/>
      <c r="C329" s="8"/>
      <c r="D329" s="23"/>
      <c r="E329" s="23"/>
      <c r="F329" s="23"/>
      <c r="G329" s="23"/>
      <c r="H329" s="23"/>
      <c r="I329" s="23"/>
      <c r="J329" s="23"/>
      <c r="K329" s="8"/>
      <c r="L329" s="24"/>
      <c r="M329" s="24"/>
      <c r="N329" s="8"/>
      <c r="O329" s="11"/>
      <c r="P329" s="8"/>
      <c r="Q329" s="8"/>
      <c r="R329" s="12"/>
      <c r="S329" s="12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25"/>
      <c r="AQ329" s="25"/>
      <c r="AR329" s="8"/>
      <c r="AS329" s="9"/>
      <c r="AT329" s="8"/>
      <c r="AU329" s="8"/>
      <c r="AV329" s="8"/>
      <c r="AW329" s="8"/>
    </row>
    <row r="330" spans="1:49" ht="4.5" customHeight="1" x14ac:dyDescent="0.2">
      <c r="A330" s="14"/>
      <c r="B330" s="14"/>
      <c r="C330" s="8"/>
      <c r="D330" s="17"/>
      <c r="E330" s="17"/>
      <c r="F330" s="17"/>
      <c r="G330" s="17"/>
      <c r="H330" s="17"/>
      <c r="I330" s="17"/>
      <c r="J330" s="17"/>
      <c r="K330" s="8"/>
      <c r="L330" s="18"/>
      <c r="M330" s="18"/>
      <c r="N330" s="8"/>
      <c r="O330" s="11"/>
      <c r="P330" s="8"/>
      <c r="Q330" s="8"/>
      <c r="R330" s="12"/>
      <c r="S330" s="12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19"/>
      <c r="AQ330" s="19"/>
      <c r="AR330" s="8"/>
      <c r="AS330" s="9"/>
      <c r="AT330" s="8"/>
      <c r="AU330" s="8"/>
      <c r="AV330" s="8"/>
      <c r="AW330" s="8"/>
    </row>
    <row r="331" spans="1:49" x14ac:dyDescent="0.2">
      <c r="A331" s="22"/>
      <c r="B331" s="22"/>
      <c r="C331" s="8"/>
      <c r="D331" s="23"/>
      <c r="E331" s="23"/>
      <c r="F331" s="23"/>
      <c r="G331" s="23"/>
      <c r="H331" s="23"/>
      <c r="I331" s="23"/>
      <c r="J331" s="23"/>
      <c r="K331" s="8"/>
      <c r="L331" s="24"/>
      <c r="M331" s="24"/>
      <c r="N331" s="8"/>
      <c r="O331" s="11"/>
      <c r="P331" s="8"/>
      <c r="Q331" s="8"/>
      <c r="R331" s="12"/>
      <c r="S331" s="12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25"/>
      <c r="AQ331" s="25"/>
      <c r="AR331" s="8"/>
      <c r="AS331" s="9"/>
      <c r="AT331" s="8"/>
      <c r="AU331" s="8"/>
      <c r="AV331" s="8"/>
      <c r="AW331" s="8"/>
    </row>
    <row r="332" spans="1:49" ht="3.75" customHeight="1" x14ac:dyDescent="0.2">
      <c r="A332" s="14"/>
      <c r="B332" s="14"/>
      <c r="C332" s="8"/>
      <c r="D332" s="17"/>
      <c r="E332" s="17"/>
      <c r="F332" s="17"/>
      <c r="G332" s="17"/>
      <c r="H332" s="17"/>
      <c r="I332" s="17"/>
      <c r="J332" s="17"/>
      <c r="K332" s="8"/>
      <c r="L332" s="18"/>
      <c r="M332" s="18"/>
      <c r="N332" s="8"/>
      <c r="O332" s="11"/>
      <c r="P332" s="8"/>
      <c r="Q332" s="8"/>
      <c r="R332" s="12"/>
      <c r="S332" s="12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19"/>
      <c r="AQ332" s="19"/>
      <c r="AR332" s="8"/>
      <c r="AS332" s="9"/>
      <c r="AT332" s="8"/>
      <c r="AU332" s="8"/>
      <c r="AV332" s="8"/>
      <c r="AW332" s="8"/>
    </row>
    <row r="333" spans="1:49" x14ac:dyDescent="0.2">
      <c r="A333" s="22"/>
      <c r="B333" s="22"/>
      <c r="C333" s="8"/>
      <c r="D333" s="23"/>
      <c r="E333" s="23"/>
      <c r="F333" s="23"/>
      <c r="G333" s="23"/>
      <c r="H333" s="23"/>
      <c r="I333" s="23"/>
      <c r="J333" s="23"/>
      <c r="K333" s="8"/>
      <c r="L333" s="24"/>
      <c r="M333" s="24"/>
      <c r="N333" s="8"/>
      <c r="O333" s="11"/>
      <c r="P333" s="8"/>
      <c r="Q333" s="8"/>
      <c r="R333" s="12"/>
      <c r="S333" s="12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25"/>
      <c r="AQ333" s="25"/>
      <c r="AR333" s="8"/>
      <c r="AS333" s="9"/>
      <c r="AT333" s="8"/>
      <c r="AU333" s="8"/>
      <c r="AV333" s="8"/>
      <c r="AW333" s="8"/>
    </row>
    <row r="334" spans="1:49" ht="3.75" customHeight="1" x14ac:dyDescent="0.2">
      <c r="A334" s="14"/>
      <c r="B334" s="14"/>
      <c r="C334" s="8"/>
      <c r="D334" s="17"/>
      <c r="E334" s="17"/>
      <c r="F334" s="17"/>
      <c r="G334" s="17"/>
      <c r="H334" s="17"/>
      <c r="I334" s="17"/>
      <c r="J334" s="17"/>
      <c r="K334" s="8"/>
      <c r="L334" s="18"/>
      <c r="M334" s="18"/>
      <c r="N334" s="8"/>
      <c r="O334" s="11"/>
      <c r="P334" s="8"/>
      <c r="Q334" s="8"/>
      <c r="R334" s="12"/>
      <c r="S334" s="12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19"/>
      <c r="AQ334" s="19"/>
      <c r="AR334" s="8"/>
      <c r="AS334" s="9"/>
      <c r="AT334" s="8"/>
      <c r="AU334" s="8"/>
      <c r="AV334" s="8"/>
      <c r="AW334" s="8"/>
    </row>
    <row r="335" spans="1:49" x14ac:dyDescent="0.2">
      <c r="A335" s="22"/>
      <c r="B335" s="22"/>
      <c r="C335" s="8"/>
      <c r="D335" s="23"/>
      <c r="E335" s="23"/>
      <c r="F335" s="23"/>
      <c r="G335" s="23"/>
      <c r="H335" s="23"/>
      <c r="I335" s="23"/>
      <c r="J335" s="23"/>
      <c r="K335" s="8"/>
      <c r="L335" s="24"/>
      <c r="M335" s="24"/>
      <c r="N335" s="8"/>
      <c r="O335" s="11"/>
      <c r="P335" s="8"/>
      <c r="Q335" s="8"/>
      <c r="R335" s="12"/>
      <c r="S335" s="12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25"/>
      <c r="AQ335" s="25"/>
      <c r="AR335" s="8"/>
      <c r="AS335" s="9"/>
      <c r="AT335" s="8"/>
      <c r="AU335" s="8"/>
      <c r="AV335" s="8"/>
      <c r="AW335" s="8"/>
    </row>
    <row r="336" spans="1:49" ht="3.75" customHeight="1" x14ac:dyDescent="0.2">
      <c r="A336" s="14"/>
      <c r="B336" s="14"/>
      <c r="C336" s="8"/>
      <c r="D336" s="17"/>
      <c r="E336" s="17"/>
      <c r="F336" s="17"/>
      <c r="G336" s="17"/>
      <c r="H336" s="17"/>
      <c r="I336" s="17"/>
      <c r="J336" s="17"/>
      <c r="K336" s="8"/>
      <c r="L336" s="18"/>
      <c r="M336" s="18"/>
      <c r="N336" s="8"/>
      <c r="O336" s="11"/>
      <c r="P336" s="8"/>
      <c r="Q336" s="8"/>
      <c r="R336" s="12"/>
      <c r="S336" s="12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19"/>
      <c r="AQ336" s="19"/>
      <c r="AR336" s="8"/>
      <c r="AS336" s="9"/>
      <c r="AT336" s="8"/>
      <c r="AU336" s="8"/>
      <c r="AV336" s="8"/>
      <c r="AW336" s="8"/>
    </row>
    <row r="337" spans="1:49" x14ac:dyDescent="0.2">
      <c r="A337" s="22"/>
      <c r="B337" s="22"/>
      <c r="C337" s="8"/>
      <c r="D337" s="23"/>
      <c r="E337" s="23"/>
      <c r="F337" s="23"/>
      <c r="G337" s="23"/>
      <c r="H337" s="23"/>
      <c r="I337" s="23"/>
      <c r="J337" s="23"/>
      <c r="K337" s="8"/>
      <c r="L337" s="24"/>
      <c r="M337" s="24"/>
      <c r="N337" s="8"/>
      <c r="O337" s="11"/>
      <c r="P337" s="8"/>
      <c r="Q337" s="8"/>
      <c r="R337" s="12"/>
      <c r="S337" s="12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25"/>
      <c r="AQ337" s="25"/>
      <c r="AR337" s="8"/>
      <c r="AS337" s="9"/>
      <c r="AT337" s="8"/>
      <c r="AU337" s="8"/>
      <c r="AV337" s="8"/>
      <c r="AW337" s="8"/>
    </row>
    <row r="338" spans="1:49" ht="13.5" customHeight="1" x14ac:dyDescent="0.2">
      <c r="A338" s="14"/>
      <c r="B338" s="14"/>
      <c r="C338" s="8"/>
      <c r="D338" s="17"/>
      <c r="E338" s="17"/>
      <c r="F338" s="17"/>
      <c r="G338" s="17"/>
      <c r="H338" s="17"/>
      <c r="I338" s="17"/>
      <c r="J338" s="17"/>
      <c r="K338" s="8"/>
      <c r="L338" s="18"/>
      <c r="M338" s="18"/>
      <c r="N338" s="8"/>
      <c r="O338" s="11"/>
      <c r="P338" s="8"/>
      <c r="Q338" s="8"/>
      <c r="R338" s="12"/>
      <c r="S338" s="12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19"/>
      <c r="AQ338" s="19"/>
      <c r="AR338" s="8"/>
      <c r="AS338" s="9"/>
      <c r="AT338" s="8"/>
      <c r="AU338" s="8"/>
      <c r="AV338" s="8"/>
      <c r="AW338" s="8"/>
    </row>
    <row r="339" spans="1:49" x14ac:dyDescent="0.2">
      <c r="A339" s="27" t="s">
        <v>18</v>
      </c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8"/>
      <c r="O339" s="11"/>
      <c r="P339" s="8"/>
      <c r="Q339" s="8"/>
      <c r="R339" s="12"/>
      <c r="S339" s="12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25"/>
      <c r="AQ339" s="25"/>
      <c r="AR339" s="8"/>
      <c r="AS339" s="9"/>
      <c r="AT339" s="8"/>
      <c r="AU339" s="8"/>
      <c r="AV339" s="8"/>
      <c r="AW339" s="8"/>
    </row>
    <row r="340" spans="1:49" ht="5.2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</row>
    <row r="341" spans="1:49" x14ac:dyDescent="0.2">
      <c r="A341" s="22"/>
      <c r="B341" s="22"/>
      <c r="C341" s="8"/>
      <c r="D341" s="23"/>
      <c r="E341" s="23"/>
      <c r="F341" s="23"/>
      <c r="G341" s="23"/>
      <c r="H341" s="23"/>
      <c r="I341" s="23"/>
      <c r="J341" s="23"/>
      <c r="K341" s="8"/>
      <c r="L341" s="24"/>
      <c r="M341" s="24"/>
      <c r="N341" s="8"/>
      <c r="O341" s="11"/>
      <c r="P341" s="8"/>
      <c r="Q341" s="8"/>
      <c r="R341" s="12"/>
      <c r="S341" s="12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25"/>
      <c r="AQ341" s="25"/>
      <c r="AR341" s="8"/>
      <c r="AS341" s="9"/>
      <c r="AT341" s="8"/>
      <c r="AU341" s="8"/>
      <c r="AV341" s="8"/>
      <c r="AW341" s="8"/>
    </row>
    <row r="342" spans="1:49" ht="3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</row>
    <row r="343" spans="1:49" x14ac:dyDescent="0.2">
      <c r="A343" s="22"/>
      <c r="B343" s="22"/>
      <c r="C343" s="8"/>
      <c r="D343" s="23"/>
      <c r="E343" s="23"/>
      <c r="F343" s="23"/>
      <c r="G343" s="23"/>
      <c r="H343" s="23"/>
      <c r="I343" s="23"/>
      <c r="J343" s="23"/>
      <c r="K343" s="8"/>
      <c r="L343" s="24"/>
      <c r="M343" s="24"/>
      <c r="N343" s="8"/>
      <c r="O343" s="11"/>
      <c r="P343" s="8"/>
      <c r="Q343" s="8"/>
      <c r="R343" s="12"/>
      <c r="S343" s="12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25"/>
      <c r="AQ343" s="25"/>
      <c r="AR343" s="8"/>
      <c r="AS343" s="9"/>
      <c r="AT343" s="8"/>
      <c r="AU343" s="8"/>
      <c r="AV343" s="8"/>
      <c r="AW343" s="8"/>
    </row>
    <row r="344" spans="1:49" ht="4.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</row>
    <row r="345" spans="1:49" x14ac:dyDescent="0.2">
      <c r="A345" s="22"/>
      <c r="B345" s="22"/>
      <c r="C345" s="8"/>
      <c r="D345" s="23"/>
      <c r="E345" s="23"/>
      <c r="F345" s="23"/>
      <c r="G345" s="23"/>
      <c r="H345" s="23"/>
      <c r="I345" s="23"/>
      <c r="J345" s="23"/>
      <c r="K345" s="8"/>
      <c r="L345" s="24"/>
      <c r="M345" s="24"/>
      <c r="N345" s="8"/>
      <c r="O345" s="11"/>
      <c r="P345" s="8"/>
      <c r="Q345" s="8"/>
      <c r="R345" s="12"/>
      <c r="S345" s="12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25"/>
      <c r="AQ345" s="25"/>
      <c r="AR345" s="8"/>
      <c r="AS345" s="9"/>
      <c r="AT345" s="8"/>
      <c r="AU345" s="8"/>
      <c r="AV345" s="8"/>
      <c r="AW345" s="8"/>
    </row>
    <row r="346" spans="1:49" ht="4.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</row>
    <row r="347" spans="1:49" x14ac:dyDescent="0.2">
      <c r="A347" s="22"/>
      <c r="B347" s="22"/>
      <c r="C347" s="8"/>
      <c r="D347" s="23"/>
      <c r="E347" s="23"/>
      <c r="F347" s="23"/>
      <c r="G347" s="23"/>
      <c r="H347" s="23"/>
      <c r="I347" s="23"/>
      <c r="J347" s="23"/>
      <c r="K347" s="8"/>
      <c r="L347" s="24"/>
      <c r="M347" s="24"/>
      <c r="N347" s="8"/>
      <c r="O347" s="11"/>
      <c r="P347" s="8"/>
      <c r="Q347" s="8"/>
      <c r="R347" s="12"/>
      <c r="S347" s="12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25"/>
      <c r="AQ347" s="25"/>
      <c r="AR347" s="8"/>
      <c r="AS347" s="9"/>
      <c r="AT347" s="8"/>
      <c r="AU347" s="8"/>
      <c r="AV347" s="8"/>
      <c r="AW347" s="8"/>
    </row>
    <row r="348" spans="1:49" ht="3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</row>
    <row r="349" spans="1:49" x14ac:dyDescent="0.2">
      <c r="A349" s="22"/>
      <c r="B349" s="22"/>
      <c r="C349" s="8"/>
      <c r="D349" s="23"/>
      <c r="E349" s="23"/>
      <c r="F349" s="23"/>
      <c r="G349" s="23"/>
      <c r="H349" s="23"/>
      <c r="I349" s="23"/>
      <c r="J349" s="23"/>
      <c r="K349" s="8"/>
      <c r="L349" s="24"/>
      <c r="M349" s="24"/>
      <c r="N349" s="8"/>
      <c r="O349" s="11"/>
      <c r="P349" s="8"/>
      <c r="Q349" s="8"/>
      <c r="R349" s="12"/>
      <c r="S349" s="12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25"/>
      <c r="AQ349" s="25"/>
      <c r="AR349" s="8"/>
      <c r="AS349" s="9"/>
      <c r="AT349" s="8"/>
      <c r="AU349" s="8"/>
      <c r="AV349" s="8"/>
      <c r="AW349" s="8"/>
    </row>
    <row r="350" spans="1:49" ht="3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</row>
    <row r="351" spans="1:49" x14ac:dyDescent="0.2">
      <c r="A351" s="22"/>
      <c r="B351" s="22"/>
      <c r="C351" s="8"/>
      <c r="D351" s="23"/>
      <c r="E351" s="23"/>
      <c r="F351" s="23"/>
      <c r="G351" s="23"/>
      <c r="H351" s="23"/>
      <c r="I351" s="23"/>
      <c r="J351" s="23"/>
      <c r="K351" s="8"/>
      <c r="L351" s="24"/>
      <c r="M351" s="24"/>
      <c r="N351" s="8"/>
      <c r="O351" s="11"/>
      <c r="P351" s="8"/>
      <c r="Q351" s="8"/>
      <c r="R351" s="12"/>
      <c r="S351" s="12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25"/>
      <c r="AQ351" s="25"/>
      <c r="AR351" s="8"/>
      <c r="AS351" s="9"/>
      <c r="AT351" s="8"/>
      <c r="AU351" s="8"/>
      <c r="AV351" s="8"/>
      <c r="AW351" s="8"/>
    </row>
    <row r="352" spans="1:49" ht="3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</row>
    <row r="353" spans="1:49" x14ac:dyDescent="0.2">
      <c r="A353" s="22"/>
      <c r="B353" s="22"/>
      <c r="C353" s="8"/>
      <c r="D353" s="23"/>
      <c r="E353" s="23"/>
      <c r="F353" s="23"/>
      <c r="G353" s="23"/>
      <c r="H353" s="23"/>
      <c r="I353" s="23"/>
      <c r="J353" s="23"/>
      <c r="K353" s="8"/>
      <c r="L353" s="24"/>
      <c r="M353" s="24"/>
      <c r="N353" s="8"/>
      <c r="O353" s="11"/>
      <c r="P353" s="8"/>
      <c r="Q353" s="8"/>
      <c r="R353" s="12"/>
      <c r="S353" s="12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25"/>
      <c r="AQ353" s="25"/>
      <c r="AR353" s="8"/>
      <c r="AS353" s="9"/>
      <c r="AT353" s="8"/>
      <c r="AU353" s="8"/>
      <c r="AV353" s="8"/>
      <c r="AW353" s="8"/>
    </row>
    <row r="354" spans="1:49" ht="3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</row>
    <row r="355" spans="1:49" x14ac:dyDescent="0.2">
      <c r="A355" s="22"/>
      <c r="B355" s="22"/>
      <c r="C355" s="8"/>
      <c r="D355" s="23"/>
      <c r="E355" s="23"/>
      <c r="F355" s="23"/>
      <c r="G355" s="23"/>
      <c r="H355" s="23"/>
      <c r="I355" s="23"/>
      <c r="J355" s="23"/>
      <c r="K355" s="8"/>
      <c r="L355" s="24"/>
      <c r="M355" s="24"/>
      <c r="N355" s="8"/>
      <c r="O355" s="11"/>
      <c r="P355" s="8"/>
      <c r="Q355" s="8"/>
      <c r="R355" s="12"/>
      <c r="S355" s="12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25"/>
      <c r="AQ355" s="25"/>
      <c r="AR355" s="8"/>
      <c r="AS355" s="9"/>
      <c r="AT355" s="8"/>
      <c r="AU355" s="8"/>
      <c r="AV355" s="8"/>
      <c r="AW355" s="8"/>
    </row>
    <row r="356" spans="1:49" ht="4.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</row>
    <row r="357" spans="1:49" x14ac:dyDescent="0.2">
      <c r="A357" s="22"/>
      <c r="B357" s="22"/>
      <c r="C357" s="8"/>
      <c r="D357" s="23"/>
      <c r="E357" s="23"/>
      <c r="F357" s="23"/>
      <c r="G357" s="23"/>
      <c r="H357" s="23"/>
      <c r="I357" s="23"/>
      <c r="J357" s="23"/>
      <c r="K357" s="8"/>
      <c r="L357" s="24"/>
      <c r="M357" s="24"/>
      <c r="N357" s="8"/>
      <c r="O357" s="11"/>
      <c r="P357" s="8"/>
      <c r="Q357" s="8"/>
      <c r="R357" s="12"/>
      <c r="S357" s="12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25"/>
      <c r="AQ357" s="25"/>
      <c r="AR357" s="8"/>
      <c r="AS357" s="9"/>
      <c r="AT357" s="8"/>
      <c r="AU357" s="8"/>
      <c r="AV357" s="8"/>
      <c r="AW357" s="8"/>
    </row>
    <row r="358" spans="1:49" ht="4.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9"/>
      <c r="AT358" s="8"/>
      <c r="AU358" s="8"/>
      <c r="AV358" s="8"/>
      <c r="AW358" s="8"/>
    </row>
    <row r="359" spans="1:49" x14ac:dyDescent="0.2">
      <c r="A359" s="22"/>
      <c r="B359" s="22"/>
      <c r="C359" s="8"/>
      <c r="D359" s="23"/>
      <c r="E359" s="23"/>
      <c r="F359" s="23"/>
      <c r="G359" s="23"/>
      <c r="H359" s="23"/>
      <c r="I359" s="23"/>
      <c r="J359" s="23"/>
      <c r="K359" s="8"/>
      <c r="L359" s="24"/>
      <c r="M359" s="24"/>
      <c r="N359" s="8"/>
      <c r="O359" s="11"/>
      <c r="P359" s="8"/>
      <c r="Q359" s="8"/>
      <c r="R359" s="12"/>
      <c r="S359" s="12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25"/>
      <c r="AQ359" s="25"/>
      <c r="AR359" s="8"/>
      <c r="AS359" s="9"/>
      <c r="AT359" s="8"/>
      <c r="AU359" s="8"/>
      <c r="AV359" s="8"/>
      <c r="AW359" s="8"/>
    </row>
    <row r="360" spans="1:49" ht="3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</row>
    <row r="361" spans="1:49" x14ac:dyDescent="0.2">
      <c r="A361" s="22"/>
      <c r="B361" s="22"/>
      <c r="C361" s="8"/>
      <c r="D361" s="23"/>
      <c r="E361" s="23"/>
      <c r="F361" s="23"/>
      <c r="G361" s="23"/>
      <c r="H361" s="23"/>
      <c r="I361" s="23"/>
      <c r="J361" s="23"/>
      <c r="K361" s="8"/>
      <c r="L361" s="24"/>
      <c r="M361" s="24"/>
      <c r="N361" s="8"/>
      <c r="O361" s="11"/>
      <c r="P361" s="8"/>
      <c r="Q361" s="8"/>
      <c r="R361" s="12"/>
      <c r="S361" s="12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25"/>
      <c r="AQ361" s="25"/>
      <c r="AR361" s="8"/>
      <c r="AS361" s="9"/>
      <c r="AT361" s="8"/>
      <c r="AU361" s="8"/>
      <c r="AV361" s="8"/>
      <c r="AW361" s="8"/>
    </row>
    <row r="362" spans="1:49" ht="3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</row>
    <row r="363" spans="1:49" x14ac:dyDescent="0.2">
      <c r="A363" s="22"/>
      <c r="B363" s="22"/>
      <c r="C363" s="8"/>
      <c r="D363" s="23"/>
      <c r="E363" s="23"/>
      <c r="F363" s="23"/>
      <c r="G363" s="23"/>
      <c r="H363" s="23"/>
      <c r="I363" s="23"/>
      <c r="J363" s="23"/>
      <c r="K363" s="8"/>
      <c r="L363" s="24"/>
      <c r="M363" s="24"/>
      <c r="N363" s="8"/>
      <c r="O363" s="11"/>
      <c r="P363" s="8"/>
      <c r="Q363" s="8"/>
      <c r="R363" s="12"/>
      <c r="S363" s="12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25"/>
      <c r="AQ363" s="25"/>
      <c r="AR363" s="8"/>
      <c r="AS363" s="9"/>
      <c r="AT363" s="8"/>
      <c r="AU363" s="8"/>
      <c r="AV363" s="8"/>
      <c r="AW363" s="8"/>
    </row>
    <row r="364" spans="1:49" ht="3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</row>
    <row r="365" spans="1:49" x14ac:dyDescent="0.2">
      <c r="A365" s="22"/>
      <c r="B365" s="22"/>
      <c r="C365" s="8"/>
      <c r="D365" s="23"/>
      <c r="E365" s="23"/>
      <c r="F365" s="23"/>
      <c r="G365" s="23"/>
      <c r="H365" s="23"/>
      <c r="I365" s="23"/>
      <c r="J365" s="23"/>
      <c r="K365" s="8"/>
      <c r="L365" s="24"/>
      <c r="M365" s="24"/>
      <c r="N365" s="8"/>
      <c r="O365" s="11"/>
      <c r="P365" s="8"/>
      <c r="Q365" s="8"/>
      <c r="R365" s="12"/>
      <c r="S365" s="12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25"/>
      <c r="AQ365" s="25"/>
      <c r="AR365" s="8"/>
      <c r="AS365" s="9"/>
      <c r="AT365" s="8"/>
      <c r="AU365" s="8"/>
      <c r="AV365" s="8"/>
      <c r="AW365" s="8"/>
    </row>
    <row r="366" spans="1:49" ht="3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</row>
    <row r="367" spans="1:49" x14ac:dyDescent="0.2">
      <c r="A367" s="22"/>
      <c r="B367" s="22"/>
      <c r="C367" s="8"/>
      <c r="D367" s="23"/>
      <c r="E367" s="23"/>
      <c r="F367" s="23"/>
      <c r="G367" s="23"/>
      <c r="H367" s="23"/>
      <c r="I367" s="23"/>
      <c r="J367" s="23"/>
      <c r="K367" s="8"/>
      <c r="L367" s="24"/>
      <c r="M367" s="24"/>
      <c r="N367" s="8"/>
      <c r="O367" s="11"/>
      <c r="P367" s="8"/>
      <c r="Q367" s="8"/>
      <c r="R367" s="12"/>
      <c r="S367" s="12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25"/>
      <c r="AQ367" s="25"/>
      <c r="AR367" s="8"/>
      <c r="AS367" s="9"/>
      <c r="AT367" s="8"/>
      <c r="AU367" s="8"/>
      <c r="AV367" s="8"/>
      <c r="AW367" s="8"/>
    </row>
    <row r="368" spans="1:49" ht="3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</row>
    <row r="369" spans="1:49" x14ac:dyDescent="0.2">
      <c r="A369" s="22"/>
      <c r="B369" s="22"/>
      <c r="C369" s="8"/>
      <c r="D369" s="23"/>
      <c r="E369" s="23"/>
      <c r="F369" s="23"/>
      <c r="G369" s="23"/>
      <c r="H369" s="23"/>
      <c r="I369" s="23"/>
      <c r="J369" s="23"/>
      <c r="K369" s="8"/>
      <c r="L369" s="24"/>
      <c r="M369" s="24"/>
      <c r="N369" s="8"/>
      <c r="O369" s="11"/>
      <c r="P369" s="8"/>
      <c r="Q369" s="8"/>
      <c r="R369" s="12"/>
      <c r="S369" s="12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25"/>
      <c r="AQ369" s="25"/>
      <c r="AR369" s="8"/>
      <c r="AS369" s="9"/>
      <c r="AT369" s="8"/>
      <c r="AU369" s="8"/>
      <c r="AV369" s="8"/>
      <c r="AW369" s="8"/>
    </row>
    <row r="370" spans="1:49" ht="3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</row>
    <row r="371" spans="1:49" x14ac:dyDescent="0.2">
      <c r="A371" s="22"/>
      <c r="B371" s="22"/>
      <c r="C371" s="8"/>
      <c r="D371" s="23"/>
      <c r="E371" s="23"/>
      <c r="F371" s="23"/>
      <c r="G371" s="23"/>
      <c r="H371" s="23"/>
      <c r="I371" s="23"/>
      <c r="J371" s="23"/>
      <c r="K371" s="8"/>
      <c r="L371" s="24"/>
      <c r="M371" s="24"/>
      <c r="N371" s="8"/>
      <c r="O371" s="11"/>
      <c r="P371" s="8"/>
      <c r="Q371" s="8"/>
      <c r="R371" s="12"/>
      <c r="S371" s="12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25"/>
      <c r="AQ371" s="25"/>
      <c r="AR371" s="8"/>
      <c r="AS371" s="9"/>
      <c r="AT371" s="8"/>
      <c r="AU371" s="8"/>
      <c r="AV371" s="8"/>
      <c r="AW371" s="8"/>
    </row>
    <row r="372" spans="1:49" ht="3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</row>
    <row r="373" spans="1:49" x14ac:dyDescent="0.2">
      <c r="A373" s="22"/>
      <c r="B373" s="22"/>
      <c r="C373" s="8"/>
      <c r="D373" s="23"/>
      <c r="E373" s="23"/>
      <c r="F373" s="23"/>
      <c r="G373" s="23"/>
      <c r="H373" s="23"/>
      <c r="I373" s="23"/>
      <c r="J373" s="23"/>
      <c r="K373" s="8"/>
      <c r="L373" s="24"/>
      <c r="M373" s="24"/>
      <c r="N373" s="8"/>
      <c r="O373" s="11"/>
      <c r="P373" s="8"/>
      <c r="Q373" s="8"/>
      <c r="R373" s="12"/>
      <c r="S373" s="12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25"/>
      <c r="AQ373" s="25"/>
      <c r="AR373" s="8"/>
      <c r="AS373" s="9"/>
      <c r="AT373" s="8"/>
      <c r="AU373" s="8"/>
      <c r="AV373" s="8"/>
      <c r="AW373" s="8"/>
    </row>
    <row r="374" spans="1:49" ht="3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</row>
    <row r="375" spans="1:49" x14ac:dyDescent="0.2">
      <c r="A375" s="22"/>
      <c r="B375" s="22"/>
      <c r="C375" s="8"/>
      <c r="D375" s="23"/>
      <c r="E375" s="23"/>
      <c r="F375" s="23"/>
      <c r="G375" s="23"/>
      <c r="H375" s="23"/>
      <c r="I375" s="23"/>
      <c r="J375" s="23"/>
      <c r="K375" s="8"/>
      <c r="L375" s="24"/>
      <c r="M375" s="24"/>
      <c r="N375" s="8"/>
      <c r="O375" s="11"/>
      <c r="P375" s="8"/>
      <c r="Q375" s="8"/>
      <c r="R375" s="12"/>
      <c r="S375" s="12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25"/>
      <c r="AQ375" s="25"/>
      <c r="AR375" s="8"/>
      <c r="AS375" s="9"/>
      <c r="AT375" s="8"/>
      <c r="AU375" s="8"/>
      <c r="AV375" s="8"/>
      <c r="AW375" s="8"/>
    </row>
    <row r="376" spans="1:49" ht="2.2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</row>
    <row r="377" spans="1:49" x14ac:dyDescent="0.2">
      <c r="A377" s="22"/>
      <c r="B377" s="22"/>
      <c r="C377" s="8"/>
      <c r="D377" s="23"/>
      <c r="E377" s="23"/>
      <c r="F377" s="23"/>
      <c r="G377" s="23"/>
      <c r="H377" s="23"/>
      <c r="I377" s="23"/>
      <c r="J377" s="23"/>
      <c r="K377" s="8"/>
      <c r="L377" s="24"/>
      <c r="M377" s="24"/>
      <c r="N377" s="8"/>
      <c r="O377" s="11"/>
      <c r="P377" s="8"/>
      <c r="Q377" s="8"/>
      <c r="R377" s="12"/>
      <c r="S377" s="12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25"/>
      <c r="AQ377" s="25"/>
      <c r="AR377" s="8"/>
      <c r="AS377" s="9"/>
      <c r="AT377" s="8"/>
      <c r="AU377" s="8"/>
      <c r="AV377" s="8"/>
      <c r="AW377" s="8"/>
    </row>
    <row r="378" spans="1:49" ht="3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</row>
    <row r="379" spans="1:49" x14ac:dyDescent="0.2">
      <c r="A379" s="22"/>
      <c r="B379" s="22"/>
      <c r="C379" s="8"/>
      <c r="D379" s="23"/>
      <c r="E379" s="23"/>
      <c r="F379" s="23"/>
      <c r="G379" s="23"/>
      <c r="H379" s="23"/>
      <c r="I379" s="23"/>
      <c r="J379" s="23"/>
      <c r="K379" s="8"/>
      <c r="L379" s="24"/>
      <c r="M379" s="24"/>
      <c r="N379" s="8"/>
      <c r="O379" s="11"/>
      <c r="P379" s="8"/>
      <c r="Q379" s="8"/>
      <c r="R379" s="12"/>
      <c r="S379" s="12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25"/>
      <c r="AQ379" s="25"/>
      <c r="AR379" s="8"/>
      <c r="AS379" s="9"/>
      <c r="AT379" s="8"/>
      <c r="AU379" s="8"/>
      <c r="AV379" s="8"/>
      <c r="AW379" s="8"/>
    </row>
    <row r="380" spans="1:49" ht="3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</row>
    <row r="381" spans="1:49" x14ac:dyDescent="0.2">
      <c r="A381" s="22"/>
      <c r="B381" s="22"/>
      <c r="C381" s="8"/>
      <c r="D381" s="23"/>
      <c r="E381" s="23"/>
      <c r="F381" s="23"/>
      <c r="G381" s="23"/>
      <c r="H381" s="23"/>
      <c r="I381" s="23"/>
      <c r="J381" s="23"/>
      <c r="K381" s="8"/>
      <c r="L381" s="24"/>
      <c r="M381" s="24"/>
      <c r="N381" s="8"/>
      <c r="O381" s="11"/>
      <c r="P381" s="8"/>
      <c r="Q381" s="8"/>
      <c r="R381" s="12"/>
      <c r="S381" s="12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25"/>
      <c r="AQ381" s="25"/>
      <c r="AR381" s="8"/>
      <c r="AS381" s="9"/>
      <c r="AT381" s="8"/>
      <c r="AU381" s="8"/>
      <c r="AV381" s="8"/>
      <c r="AW381" s="8"/>
    </row>
    <row r="382" spans="1:49" ht="4.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</row>
    <row r="383" spans="1:49" x14ac:dyDescent="0.2">
      <c r="A383" s="26"/>
      <c r="B383" s="26"/>
      <c r="C383" s="14"/>
      <c r="D383" s="26"/>
      <c r="E383" s="26"/>
      <c r="F383" s="26"/>
      <c r="G383" s="26"/>
      <c r="H383" s="26"/>
      <c r="I383" s="26"/>
      <c r="J383" s="26"/>
      <c r="K383" s="14"/>
      <c r="L383" s="26"/>
      <c r="M383" s="26"/>
      <c r="N383" s="14"/>
      <c r="O383" s="15"/>
      <c r="P383" s="8"/>
      <c r="Q383" s="8"/>
      <c r="R383" s="16"/>
      <c r="S383" s="16"/>
      <c r="T383" s="8"/>
      <c r="U383" s="16"/>
      <c r="V383" s="16"/>
      <c r="W383" s="8"/>
      <c r="X383" s="16"/>
      <c r="Y383" s="16"/>
      <c r="Z383" s="8"/>
      <c r="AA383" s="16"/>
      <c r="AB383" s="16"/>
      <c r="AC383" s="8"/>
      <c r="AD383" s="16"/>
      <c r="AE383" s="16"/>
      <c r="AF383" s="8"/>
      <c r="AG383" s="16"/>
      <c r="AH383" s="16"/>
      <c r="AI383" s="8"/>
      <c r="AJ383" s="16"/>
      <c r="AK383" s="16"/>
      <c r="AL383" s="8"/>
      <c r="AM383" s="16"/>
      <c r="AN383" s="16"/>
      <c r="AO383" s="8"/>
      <c r="AP383" s="23"/>
      <c r="AQ383" s="23"/>
      <c r="AR383" s="8"/>
      <c r="AS383" s="9"/>
      <c r="AT383" s="8"/>
      <c r="AU383" s="8"/>
      <c r="AV383" s="8"/>
      <c r="AW383" s="8"/>
    </row>
    <row r="384" spans="1:49" ht="5.2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9"/>
      <c r="AT384" s="8"/>
      <c r="AU384" s="8"/>
      <c r="AV384" s="8"/>
      <c r="AW384" s="8"/>
    </row>
    <row r="385" spans="1:49" x14ac:dyDescent="0.2">
      <c r="A385" s="26"/>
      <c r="B385" s="26"/>
      <c r="C385" s="14"/>
      <c r="D385" s="26"/>
      <c r="E385" s="26"/>
      <c r="F385" s="26"/>
      <c r="G385" s="26"/>
      <c r="H385" s="26"/>
      <c r="I385" s="26"/>
      <c r="J385" s="26"/>
      <c r="K385" s="14"/>
      <c r="L385" s="26"/>
      <c r="M385" s="26"/>
      <c r="N385" s="14"/>
      <c r="O385" s="15"/>
      <c r="P385" s="8"/>
      <c r="Q385" s="8"/>
      <c r="R385" s="16"/>
      <c r="S385" s="16"/>
      <c r="T385" s="8"/>
      <c r="U385" s="16"/>
      <c r="V385" s="16"/>
      <c r="W385" s="8"/>
      <c r="X385" s="16"/>
      <c r="Y385" s="16"/>
      <c r="Z385" s="8"/>
      <c r="AA385" s="16"/>
      <c r="AB385" s="16"/>
      <c r="AC385" s="8"/>
      <c r="AD385" s="16"/>
      <c r="AE385" s="16"/>
      <c r="AF385" s="8"/>
      <c r="AG385" s="16"/>
      <c r="AH385" s="16"/>
      <c r="AI385" s="8"/>
      <c r="AJ385" s="16"/>
      <c r="AK385" s="16"/>
      <c r="AL385" s="8"/>
      <c r="AM385" s="16"/>
      <c r="AN385" s="16"/>
      <c r="AO385" s="8"/>
      <c r="AP385" s="23"/>
      <c r="AQ385" s="23"/>
      <c r="AR385" s="8"/>
      <c r="AS385" s="9"/>
      <c r="AT385" s="8"/>
      <c r="AU385" s="8"/>
      <c r="AV385" s="8"/>
      <c r="AW385" s="8"/>
    </row>
    <row r="386" spans="1:49" ht="4.5" customHeight="1" x14ac:dyDescent="0.2">
      <c r="A386" s="16"/>
      <c r="B386" s="16"/>
      <c r="C386" s="14"/>
      <c r="D386" s="16"/>
      <c r="E386" s="16"/>
      <c r="F386" s="16"/>
      <c r="G386" s="16"/>
      <c r="H386" s="16"/>
      <c r="I386" s="16"/>
      <c r="J386" s="16"/>
      <c r="K386" s="14"/>
      <c r="L386" s="16"/>
      <c r="M386" s="16"/>
      <c r="N386" s="14"/>
      <c r="O386" s="15"/>
      <c r="P386" s="8"/>
      <c r="Q386" s="8"/>
      <c r="R386" s="16"/>
      <c r="S386" s="16"/>
      <c r="T386" s="8"/>
      <c r="U386" s="16"/>
      <c r="V386" s="16"/>
      <c r="W386" s="8"/>
      <c r="X386" s="16"/>
      <c r="Y386" s="16"/>
      <c r="Z386" s="8"/>
      <c r="AA386" s="16"/>
      <c r="AB386" s="16"/>
      <c r="AC386" s="8"/>
      <c r="AD386" s="16"/>
      <c r="AE386" s="16"/>
      <c r="AF386" s="8"/>
      <c r="AG386" s="16"/>
      <c r="AH386" s="16"/>
      <c r="AI386" s="8"/>
      <c r="AJ386" s="16"/>
      <c r="AK386" s="16"/>
      <c r="AL386" s="8"/>
      <c r="AM386" s="16"/>
      <c r="AN386" s="16"/>
      <c r="AO386" s="8"/>
      <c r="AP386" s="17"/>
      <c r="AQ386" s="17"/>
      <c r="AR386" s="8"/>
      <c r="AS386" s="9"/>
      <c r="AT386" s="8"/>
      <c r="AU386" s="8"/>
      <c r="AV386" s="8"/>
      <c r="AW386" s="8"/>
    </row>
    <row r="387" spans="1:49" x14ac:dyDescent="0.2">
      <c r="A387" s="22"/>
      <c r="B387" s="22"/>
      <c r="C387" s="8"/>
      <c r="D387" s="23"/>
      <c r="E387" s="23"/>
      <c r="F387" s="23"/>
      <c r="G387" s="23"/>
      <c r="H387" s="23"/>
      <c r="I387" s="23"/>
      <c r="J387" s="23"/>
      <c r="K387" s="8"/>
      <c r="L387" s="24"/>
      <c r="M387" s="24"/>
      <c r="N387" s="8"/>
      <c r="O387" s="11"/>
      <c r="P387" s="8"/>
      <c r="Q387" s="8"/>
      <c r="R387" s="12"/>
      <c r="S387" s="12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25"/>
      <c r="AQ387" s="25"/>
      <c r="AR387" s="8"/>
      <c r="AS387" s="9"/>
      <c r="AT387" s="8"/>
      <c r="AU387" s="8"/>
      <c r="AV387" s="8"/>
      <c r="AW387" s="8"/>
    </row>
    <row r="388" spans="1:49" ht="3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</row>
    <row r="389" spans="1:49" x14ac:dyDescent="0.2">
      <c r="A389" s="22"/>
      <c r="B389" s="22"/>
      <c r="C389" s="8"/>
      <c r="D389" s="23"/>
      <c r="E389" s="23"/>
      <c r="F389" s="23"/>
      <c r="G389" s="23"/>
      <c r="H389" s="23"/>
      <c r="I389" s="23"/>
      <c r="J389" s="23"/>
      <c r="K389" s="8"/>
      <c r="L389" s="24"/>
      <c r="M389" s="24"/>
      <c r="N389" s="8"/>
      <c r="O389" s="11"/>
      <c r="P389" s="8"/>
      <c r="Q389" s="8"/>
      <c r="R389" s="12"/>
      <c r="S389" s="12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25"/>
      <c r="AQ389" s="25"/>
      <c r="AR389" s="8"/>
      <c r="AS389" s="9"/>
      <c r="AT389" s="8"/>
      <c r="AU389" s="8"/>
      <c r="AV389" s="8"/>
      <c r="AW389" s="8"/>
    </row>
    <row r="390" spans="1:49" ht="3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</row>
    <row r="391" spans="1:49" x14ac:dyDescent="0.2">
      <c r="A391" s="22"/>
      <c r="B391" s="22"/>
      <c r="C391" s="8"/>
      <c r="D391" s="23"/>
      <c r="E391" s="23"/>
      <c r="F391" s="23"/>
      <c r="G391" s="23"/>
      <c r="H391" s="23"/>
      <c r="I391" s="23"/>
      <c r="J391" s="23"/>
      <c r="K391" s="8"/>
      <c r="L391" s="24"/>
      <c r="M391" s="24"/>
      <c r="N391" s="8"/>
      <c r="O391" s="11"/>
      <c r="P391" s="8"/>
      <c r="Q391" s="8"/>
      <c r="R391" s="12"/>
      <c r="S391" s="12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25"/>
      <c r="AQ391" s="25"/>
      <c r="AR391" s="8"/>
      <c r="AS391" s="9"/>
      <c r="AT391" s="8"/>
      <c r="AU391" s="8"/>
      <c r="AV391" s="8"/>
      <c r="AW391" s="8"/>
    </row>
    <row r="392" spans="1:49" ht="3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</row>
    <row r="393" spans="1:49" x14ac:dyDescent="0.2">
      <c r="A393" s="22"/>
      <c r="B393" s="22"/>
      <c r="C393" s="8"/>
      <c r="D393" s="23"/>
      <c r="E393" s="23"/>
      <c r="F393" s="23"/>
      <c r="G393" s="23"/>
      <c r="H393" s="23"/>
      <c r="I393" s="23"/>
      <c r="J393" s="23"/>
      <c r="K393" s="8"/>
      <c r="L393" s="24"/>
      <c r="M393" s="24"/>
      <c r="N393" s="8"/>
      <c r="O393" s="11"/>
      <c r="P393" s="8"/>
      <c r="Q393" s="8"/>
      <c r="R393" s="12"/>
      <c r="S393" s="12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25"/>
      <c r="AQ393" s="25"/>
      <c r="AR393" s="8"/>
      <c r="AS393" s="9"/>
      <c r="AT393" s="8"/>
      <c r="AU393" s="8"/>
      <c r="AV393" s="8"/>
      <c r="AW393" s="8"/>
    </row>
    <row r="394" spans="1:49" ht="3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</row>
    <row r="395" spans="1:49" x14ac:dyDescent="0.2">
      <c r="A395" s="22"/>
      <c r="B395" s="22"/>
      <c r="C395" s="8"/>
      <c r="D395" s="23"/>
      <c r="E395" s="23"/>
      <c r="F395" s="23"/>
      <c r="G395" s="23"/>
      <c r="H395" s="23"/>
      <c r="I395" s="23"/>
      <c r="J395" s="23"/>
      <c r="K395" s="8"/>
      <c r="L395" s="24"/>
      <c r="M395" s="24"/>
      <c r="N395" s="8"/>
      <c r="O395" s="11"/>
      <c r="P395" s="8"/>
      <c r="Q395" s="8"/>
      <c r="R395" s="12"/>
      <c r="S395" s="12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25"/>
      <c r="AQ395" s="25"/>
      <c r="AR395" s="8"/>
      <c r="AS395" s="9"/>
      <c r="AT395" s="8"/>
      <c r="AU395" s="8"/>
      <c r="AV395" s="8"/>
      <c r="AW395" s="8"/>
    </row>
    <row r="396" spans="1:49" ht="3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</row>
    <row r="397" spans="1:49" x14ac:dyDescent="0.2">
      <c r="A397" s="22"/>
      <c r="B397" s="22"/>
      <c r="C397" s="8"/>
      <c r="D397" s="23"/>
      <c r="E397" s="23"/>
      <c r="F397" s="23"/>
      <c r="G397" s="23"/>
      <c r="H397" s="23"/>
      <c r="I397" s="23"/>
      <c r="J397" s="23"/>
      <c r="K397" s="8"/>
      <c r="L397" s="24"/>
      <c r="M397" s="24"/>
      <c r="N397" s="8"/>
      <c r="O397" s="11"/>
      <c r="P397" s="8"/>
      <c r="Q397" s="8"/>
      <c r="R397" s="12"/>
      <c r="S397" s="12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25"/>
      <c r="AQ397" s="25"/>
      <c r="AR397" s="8"/>
      <c r="AS397" s="9"/>
      <c r="AT397" s="8"/>
      <c r="AU397" s="8"/>
      <c r="AV397" s="8"/>
      <c r="AW397" s="8"/>
    </row>
    <row r="398" spans="1:49" ht="3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</row>
    <row r="399" spans="1:49" x14ac:dyDescent="0.2">
      <c r="A399" s="22"/>
      <c r="B399" s="22"/>
      <c r="C399" s="8"/>
      <c r="D399" s="23"/>
      <c r="E399" s="23"/>
      <c r="F399" s="23"/>
      <c r="G399" s="23"/>
      <c r="H399" s="23"/>
      <c r="I399" s="23"/>
      <c r="J399" s="23"/>
      <c r="K399" s="8"/>
      <c r="L399" s="24"/>
      <c r="M399" s="24"/>
      <c r="N399" s="8"/>
      <c r="O399" s="11"/>
      <c r="P399" s="8"/>
      <c r="Q399" s="8"/>
      <c r="R399" s="12"/>
      <c r="S399" s="12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25"/>
      <c r="AQ399" s="25"/>
      <c r="AR399" s="8"/>
      <c r="AS399" s="9"/>
      <c r="AT399" s="8"/>
      <c r="AU399" s="8"/>
      <c r="AV399" s="8"/>
      <c r="AW399" s="8"/>
    </row>
    <row r="400" spans="1:49" ht="4.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</row>
    <row r="401" spans="1:49" x14ac:dyDescent="0.2">
      <c r="A401" s="22"/>
      <c r="B401" s="22"/>
      <c r="C401" s="8"/>
      <c r="D401" s="23"/>
      <c r="E401" s="23"/>
      <c r="F401" s="23"/>
      <c r="G401" s="23"/>
      <c r="H401" s="23"/>
      <c r="I401" s="23"/>
      <c r="J401" s="23"/>
      <c r="K401" s="8"/>
      <c r="L401" s="24"/>
      <c r="M401" s="24"/>
      <c r="N401" s="8"/>
      <c r="O401" s="11"/>
      <c r="P401" s="8"/>
      <c r="Q401" s="8"/>
      <c r="R401" s="12"/>
      <c r="S401" s="12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25"/>
      <c r="AQ401" s="25"/>
      <c r="AR401" s="8"/>
      <c r="AS401" s="9"/>
      <c r="AT401" s="8"/>
      <c r="AU401" s="8"/>
      <c r="AV401" s="8"/>
      <c r="AW401" s="8"/>
    </row>
    <row r="402" spans="1:49" ht="5.2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9"/>
      <c r="AT402" s="8"/>
      <c r="AU402" s="8"/>
      <c r="AV402" s="8"/>
      <c r="AW402" s="8"/>
    </row>
    <row r="403" spans="1:49" x14ac:dyDescent="0.2">
      <c r="A403" s="26"/>
      <c r="B403" s="26"/>
      <c r="C403" s="14"/>
      <c r="D403" s="26"/>
      <c r="E403" s="26"/>
      <c r="F403" s="26"/>
      <c r="G403" s="26"/>
      <c r="H403" s="26"/>
      <c r="I403" s="26"/>
      <c r="J403" s="26"/>
      <c r="K403" s="14"/>
      <c r="L403" s="26"/>
      <c r="M403" s="26"/>
      <c r="N403" s="14"/>
      <c r="O403" s="15"/>
      <c r="P403" s="8"/>
      <c r="Q403" s="8"/>
      <c r="R403" s="16"/>
      <c r="S403" s="16"/>
      <c r="T403" s="8"/>
      <c r="U403" s="16"/>
      <c r="V403" s="16"/>
      <c r="W403" s="8"/>
      <c r="X403" s="16"/>
      <c r="Y403" s="16"/>
      <c r="Z403" s="8"/>
      <c r="AA403" s="16"/>
      <c r="AB403" s="16"/>
      <c r="AC403" s="8"/>
      <c r="AD403" s="16"/>
      <c r="AE403" s="16"/>
      <c r="AF403" s="8"/>
      <c r="AG403" s="16"/>
      <c r="AH403" s="16"/>
      <c r="AI403" s="8"/>
      <c r="AJ403" s="16"/>
      <c r="AK403" s="16"/>
      <c r="AL403" s="8"/>
      <c r="AM403" s="16"/>
      <c r="AN403" s="16"/>
      <c r="AO403" s="8"/>
      <c r="AP403" s="23"/>
      <c r="AQ403" s="23"/>
      <c r="AR403" s="8"/>
      <c r="AS403" s="9"/>
      <c r="AT403" s="8"/>
      <c r="AU403" s="8"/>
      <c r="AV403" s="8"/>
      <c r="AW403" s="8"/>
    </row>
    <row r="404" spans="1:49" ht="3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</row>
    <row r="405" spans="1:49" x14ac:dyDescent="0.2">
      <c r="A405" s="22"/>
      <c r="B405" s="22"/>
      <c r="C405" s="8"/>
      <c r="D405" s="23"/>
      <c r="E405" s="23"/>
      <c r="F405" s="23"/>
      <c r="G405" s="23"/>
      <c r="H405" s="23"/>
      <c r="I405" s="23"/>
      <c r="J405" s="23"/>
      <c r="K405" s="8"/>
      <c r="L405" s="24"/>
      <c r="M405" s="24"/>
      <c r="N405" s="8"/>
      <c r="O405" s="11"/>
      <c r="P405" s="8"/>
      <c r="Q405" s="8"/>
      <c r="R405" s="12"/>
      <c r="S405" s="12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25"/>
      <c r="AQ405" s="25"/>
      <c r="AR405" s="8"/>
      <c r="AS405" s="9"/>
      <c r="AT405" s="8"/>
      <c r="AU405" s="8"/>
      <c r="AV405" s="8"/>
      <c r="AW405" s="8"/>
    </row>
    <row r="406" spans="1:49" ht="3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</row>
    <row r="407" spans="1:49" x14ac:dyDescent="0.2">
      <c r="A407" s="22"/>
      <c r="B407" s="22"/>
      <c r="C407" s="8"/>
      <c r="D407" s="23"/>
      <c r="E407" s="23"/>
      <c r="F407" s="23"/>
      <c r="G407" s="23"/>
      <c r="H407" s="23"/>
      <c r="I407" s="23"/>
      <c r="J407" s="23"/>
      <c r="K407" s="8"/>
      <c r="L407" s="24"/>
      <c r="M407" s="24"/>
      <c r="N407" s="8"/>
      <c r="O407" s="11"/>
      <c r="P407" s="8"/>
      <c r="Q407" s="8"/>
      <c r="R407" s="12"/>
      <c r="S407" s="12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25"/>
      <c r="AQ407" s="25"/>
      <c r="AR407" s="8"/>
      <c r="AS407" s="9"/>
      <c r="AT407" s="8"/>
      <c r="AU407" s="8"/>
      <c r="AV407" s="8"/>
      <c r="AW407" s="8"/>
    </row>
    <row r="408" spans="1:49" ht="4.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</row>
    <row r="409" spans="1:49" x14ac:dyDescent="0.2">
      <c r="A409" s="22"/>
      <c r="B409" s="22"/>
      <c r="C409" s="8"/>
      <c r="D409" s="23"/>
      <c r="E409" s="23"/>
      <c r="F409" s="23"/>
      <c r="G409" s="23"/>
      <c r="H409" s="23"/>
      <c r="I409" s="23"/>
      <c r="J409" s="23"/>
      <c r="K409" s="8"/>
      <c r="L409" s="24"/>
      <c r="M409" s="24"/>
      <c r="N409" s="8"/>
      <c r="O409" s="11"/>
      <c r="P409" s="8"/>
      <c r="Q409" s="8"/>
      <c r="R409" s="12"/>
      <c r="S409" s="12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25"/>
      <c r="AQ409" s="25"/>
      <c r="AR409" s="8"/>
      <c r="AS409" s="9"/>
      <c r="AT409" s="8"/>
      <c r="AU409" s="8"/>
      <c r="AV409" s="8"/>
      <c r="AW409" s="8"/>
    </row>
    <row r="410" spans="1:49" ht="5.2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</row>
    <row r="411" spans="1:49" x14ac:dyDescent="0.2">
      <c r="A411" s="22"/>
      <c r="B411" s="22"/>
      <c r="C411" s="8"/>
      <c r="D411" s="23"/>
      <c r="E411" s="23"/>
      <c r="F411" s="23"/>
      <c r="G411" s="23"/>
      <c r="H411" s="23"/>
      <c r="I411" s="23"/>
      <c r="J411" s="23"/>
      <c r="K411" s="8"/>
      <c r="L411" s="24"/>
      <c r="M411" s="24"/>
      <c r="N411" s="8"/>
      <c r="O411" s="11"/>
      <c r="P411" s="8"/>
      <c r="Q411" s="8"/>
      <c r="R411" s="12"/>
      <c r="S411" s="12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25"/>
      <c r="AQ411" s="25"/>
      <c r="AR411" s="8"/>
      <c r="AS411" s="9"/>
      <c r="AT411" s="8"/>
      <c r="AU411" s="8"/>
      <c r="AV411" s="8"/>
      <c r="AW411" s="8"/>
    </row>
    <row r="412" spans="1:49" ht="3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</row>
    <row r="413" spans="1:49" x14ac:dyDescent="0.2">
      <c r="A413" s="22"/>
      <c r="B413" s="22"/>
      <c r="C413" s="8"/>
      <c r="D413" s="23"/>
      <c r="E413" s="23"/>
      <c r="F413" s="23"/>
      <c r="G413" s="23"/>
      <c r="H413" s="23"/>
      <c r="I413" s="23"/>
      <c r="J413" s="23"/>
      <c r="K413" s="8"/>
      <c r="L413" s="24"/>
      <c r="M413" s="24"/>
      <c r="N413" s="8"/>
      <c r="O413" s="11"/>
      <c r="P413" s="8"/>
      <c r="Q413" s="8"/>
      <c r="R413" s="12"/>
      <c r="S413" s="12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25"/>
      <c r="AQ413" s="25"/>
      <c r="AR413" s="8"/>
      <c r="AS413" s="9"/>
      <c r="AT413" s="8"/>
      <c r="AU413" s="8"/>
      <c r="AV413" s="8"/>
      <c r="AW413" s="8"/>
    </row>
    <row r="414" spans="1:49" ht="4.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</row>
    <row r="415" spans="1:49" x14ac:dyDescent="0.2">
      <c r="A415" s="22"/>
      <c r="B415" s="22"/>
      <c r="C415" s="8"/>
      <c r="D415" s="23"/>
      <c r="E415" s="23"/>
      <c r="F415" s="23"/>
      <c r="G415" s="23"/>
      <c r="H415" s="23"/>
      <c r="I415" s="23"/>
      <c r="J415" s="23"/>
      <c r="K415" s="8"/>
      <c r="L415" s="24"/>
      <c r="M415" s="24"/>
      <c r="N415" s="8"/>
      <c r="O415" s="11"/>
      <c r="P415" s="8"/>
      <c r="Q415" s="8"/>
      <c r="R415" s="12"/>
      <c r="S415" s="12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25"/>
      <c r="AQ415" s="25"/>
      <c r="AR415" s="8"/>
      <c r="AS415" s="9"/>
      <c r="AT415" s="8"/>
      <c r="AU415" s="8"/>
      <c r="AV415" s="8"/>
      <c r="AW415" s="8"/>
    </row>
    <row r="416" spans="1:49" ht="3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</row>
    <row r="417" spans="1:49" x14ac:dyDescent="0.2">
      <c r="A417" s="22"/>
      <c r="B417" s="22"/>
      <c r="C417" s="8"/>
      <c r="D417" s="23"/>
      <c r="E417" s="23"/>
      <c r="F417" s="23"/>
      <c r="G417" s="23"/>
      <c r="H417" s="23"/>
      <c r="I417" s="23"/>
      <c r="J417" s="23"/>
      <c r="K417" s="8"/>
      <c r="L417" s="24"/>
      <c r="M417" s="24"/>
      <c r="N417" s="8"/>
      <c r="O417" s="11"/>
      <c r="P417" s="8"/>
      <c r="Q417" s="8"/>
      <c r="R417" s="12"/>
      <c r="S417" s="12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25"/>
      <c r="AQ417" s="25"/>
      <c r="AR417" s="8"/>
      <c r="AS417" s="9"/>
      <c r="AT417" s="8"/>
      <c r="AU417" s="8"/>
      <c r="AV417" s="8"/>
      <c r="AW417" s="8"/>
    </row>
    <row r="418" spans="1:49" ht="4.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</row>
    <row r="419" spans="1:49" x14ac:dyDescent="0.2">
      <c r="A419" s="22"/>
      <c r="B419" s="22"/>
      <c r="C419" s="8"/>
      <c r="D419" s="23"/>
      <c r="E419" s="23"/>
      <c r="F419" s="23"/>
      <c r="G419" s="23"/>
      <c r="H419" s="23"/>
      <c r="I419" s="23"/>
      <c r="J419" s="23"/>
      <c r="K419" s="8"/>
      <c r="L419" s="24"/>
      <c r="M419" s="24"/>
      <c r="N419" s="8"/>
      <c r="O419" s="11"/>
      <c r="P419" s="8"/>
      <c r="Q419" s="8"/>
      <c r="R419" s="12"/>
      <c r="S419" s="12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25"/>
      <c r="AQ419" s="25"/>
      <c r="AR419" s="8"/>
      <c r="AS419" s="9"/>
      <c r="AT419" s="8"/>
      <c r="AU419" s="8"/>
      <c r="AV419" s="8"/>
      <c r="AW419" s="8"/>
    </row>
    <row r="420" spans="1:49" ht="3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</row>
    <row r="421" spans="1:49" x14ac:dyDescent="0.2">
      <c r="A421" s="22"/>
      <c r="B421" s="22"/>
      <c r="C421" s="8"/>
      <c r="D421" s="23"/>
      <c r="E421" s="23"/>
      <c r="F421" s="23"/>
      <c r="G421" s="23"/>
      <c r="H421" s="23"/>
      <c r="I421" s="23"/>
      <c r="J421" s="23"/>
      <c r="K421" s="8"/>
      <c r="L421" s="24"/>
      <c r="M421" s="24"/>
      <c r="N421" s="8"/>
      <c r="O421" s="11"/>
      <c r="P421" s="8"/>
      <c r="Q421" s="8"/>
      <c r="R421" s="12"/>
      <c r="S421" s="12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25"/>
      <c r="AQ421" s="25"/>
      <c r="AR421" s="8"/>
      <c r="AS421" s="9"/>
      <c r="AT421" s="8"/>
      <c r="AU421" s="8"/>
      <c r="AV421" s="8"/>
      <c r="AW421" s="8"/>
    </row>
    <row r="422" spans="1:49" ht="3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</row>
    <row r="423" spans="1:49" x14ac:dyDescent="0.2">
      <c r="A423" s="22"/>
      <c r="B423" s="22"/>
      <c r="C423" s="8"/>
      <c r="D423" s="23"/>
      <c r="E423" s="23"/>
      <c r="F423" s="23"/>
      <c r="G423" s="23"/>
      <c r="H423" s="23"/>
      <c r="I423" s="23"/>
      <c r="J423" s="23"/>
      <c r="K423" s="8"/>
      <c r="L423" s="24"/>
      <c r="M423" s="24"/>
      <c r="N423" s="8"/>
      <c r="O423" s="11"/>
      <c r="P423" s="8"/>
      <c r="Q423" s="8"/>
      <c r="R423" s="12"/>
      <c r="S423" s="12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25"/>
      <c r="AQ423" s="25"/>
      <c r="AR423" s="8"/>
      <c r="AS423" s="9"/>
      <c r="AT423" s="8"/>
      <c r="AU423" s="8"/>
      <c r="AV423" s="8"/>
      <c r="AW423" s="8"/>
    </row>
    <row r="424" spans="1:49" ht="3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</row>
    <row r="425" spans="1:49" x14ac:dyDescent="0.2">
      <c r="A425" s="22"/>
      <c r="B425" s="22"/>
      <c r="C425" s="8"/>
      <c r="D425" s="23"/>
      <c r="E425" s="23"/>
      <c r="F425" s="23"/>
      <c r="G425" s="23"/>
      <c r="H425" s="23"/>
      <c r="I425" s="23"/>
      <c r="J425" s="23"/>
      <c r="K425" s="8"/>
      <c r="L425" s="24"/>
      <c r="M425" s="24"/>
      <c r="N425" s="8"/>
      <c r="O425" s="11"/>
      <c r="P425" s="8"/>
      <c r="Q425" s="8"/>
      <c r="R425" s="12"/>
      <c r="S425" s="12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25"/>
      <c r="AQ425" s="25"/>
      <c r="AR425" s="8"/>
      <c r="AS425" s="9"/>
      <c r="AT425" s="8"/>
      <c r="AU425" s="8"/>
      <c r="AV425" s="8"/>
      <c r="AW425" s="8"/>
    </row>
    <row r="426" spans="1:49" ht="5.2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</row>
    <row r="427" spans="1:49" x14ac:dyDescent="0.2">
      <c r="A427" s="22"/>
      <c r="B427" s="22"/>
      <c r="C427" s="8"/>
      <c r="D427" s="23"/>
      <c r="E427" s="23"/>
      <c r="F427" s="23"/>
      <c r="G427" s="23"/>
      <c r="H427" s="23"/>
      <c r="I427" s="23"/>
      <c r="J427" s="23"/>
      <c r="K427" s="8"/>
      <c r="L427" s="24"/>
      <c r="M427" s="24"/>
      <c r="N427" s="8"/>
      <c r="O427" s="11"/>
      <c r="P427" s="8"/>
      <c r="Q427" s="8"/>
      <c r="R427" s="12"/>
      <c r="S427" s="12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25"/>
      <c r="AQ427" s="25"/>
      <c r="AR427" s="8"/>
      <c r="AS427" s="9"/>
      <c r="AT427" s="8"/>
      <c r="AU427" s="8"/>
      <c r="AV427" s="8"/>
      <c r="AW427" s="8"/>
    </row>
    <row r="428" spans="1:49" ht="4.5" customHeight="1" x14ac:dyDescent="0.2">
      <c r="A428" s="14"/>
      <c r="B428" s="14"/>
      <c r="C428" s="8"/>
      <c r="D428" s="17"/>
      <c r="E428" s="17"/>
      <c r="F428" s="17"/>
      <c r="G428" s="17"/>
      <c r="H428" s="17"/>
      <c r="I428" s="17"/>
      <c r="J428" s="17"/>
      <c r="K428" s="8"/>
      <c r="L428" s="18"/>
      <c r="M428" s="18"/>
      <c r="N428" s="8"/>
      <c r="O428" s="11"/>
      <c r="P428" s="8"/>
      <c r="Q428" s="8"/>
      <c r="R428" s="12"/>
      <c r="S428" s="12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19"/>
      <c r="AQ428" s="19"/>
      <c r="AR428" s="8"/>
      <c r="AS428" s="9"/>
      <c r="AT428" s="8"/>
      <c r="AU428" s="8"/>
      <c r="AV428" s="8"/>
      <c r="AW428" s="8"/>
    </row>
    <row r="429" spans="1:49" x14ac:dyDescent="0.2">
      <c r="A429" s="22"/>
      <c r="B429" s="22"/>
      <c r="C429" s="8"/>
      <c r="D429" s="23"/>
      <c r="E429" s="23"/>
      <c r="F429" s="23"/>
      <c r="G429" s="23"/>
      <c r="H429" s="23"/>
      <c r="I429" s="23"/>
      <c r="J429" s="23"/>
      <c r="K429" s="8"/>
      <c r="L429" s="24"/>
      <c r="M429" s="24"/>
      <c r="N429" s="8"/>
      <c r="O429" s="11"/>
      <c r="P429" s="8"/>
      <c r="Q429" s="8"/>
      <c r="R429" s="12"/>
      <c r="S429" s="12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25"/>
      <c r="AQ429" s="25"/>
      <c r="AR429" s="8"/>
      <c r="AS429" s="9"/>
      <c r="AT429" s="8"/>
      <c r="AU429" s="8"/>
      <c r="AV429" s="8"/>
      <c r="AW429" s="8"/>
    </row>
    <row r="430" spans="1:49" ht="3.75" customHeight="1" x14ac:dyDescent="0.2">
      <c r="A430" s="14"/>
      <c r="B430" s="14"/>
      <c r="C430" s="8"/>
      <c r="D430" s="17"/>
      <c r="E430" s="17"/>
      <c r="F430" s="17"/>
      <c r="G430" s="17"/>
      <c r="H430" s="17"/>
      <c r="I430" s="17"/>
      <c r="J430" s="17"/>
      <c r="K430" s="8"/>
      <c r="L430" s="18"/>
      <c r="M430" s="18"/>
      <c r="N430" s="8"/>
      <c r="O430" s="11"/>
      <c r="P430" s="8"/>
      <c r="Q430" s="8"/>
      <c r="R430" s="12"/>
      <c r="S430" s="12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19"/>
      <c r="AQ430" s="19"/>
      <c r="AR430" s="8"/>
      <c r="AS430" s="9"/>
      <c r="AT430" s="8"/>
      <c r="AU430" s="8"/>
      <c r="AV430" s="8"/>
      <c r="AW430" s="8"/>
    </row>
    <row r="431" spans="1:49" x14ac:dyDescent="0.2">
      <c r="A431" s="22"/>
      <c r="B431" s="22"/>
      <c r="C431" s="8"/>
      <c r="D431" s="23"/>
      <c r="E431" s="23"/>
      <c r="F431" s="23"/>
      <c r="G431" s="23"/>
      <c r="H431" s="23"/>
      <c r="I431" s="23"/>
      <c r="J431" s="23"/>
      <c r="K431" s="8"/>
      <c r="L431" s="24"/>
      <c r="M431" s="24"/>
      <c r="N431" s="8"/>
      <c r="O431" s="11"/>
      <c r="P431" s="8"/>
      <c r="Q431" s="8"/>
      <c r="R431" s="12"/>
      <c r="S431" s="12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25"/>
      <c r="AQ431" s="25"/>
      <c r="AR431" s="8"/>
      <c r="AS431" s="9"/>
      <c r="AT431" s="8"/>
      <c r="AU431" s="8"/>
      <c r="AV431" s="8"/>
      <c r="AW431" s="8"/>
    </row>
    <row r="432" spans="1:49" ht="3.75" customHeight="1" x14ac:dyDescent="0.2">
      <c r="A432" s="14"/>
      <c r="B432" s="14"/>
      <c r="C432" s="8"/>
      <c r="D432" s="17"/>
      <c r="E432" s="17"/>
      <c r="F432" s="17"/>
      <c r="G432" s="17"/>
      <c r="H432" s="17"/>
      <c r="I432" s="17"/>
      <c r="J432" s="17"/>
      <c r="K432" s="8"/>
      <c r="L432" s="18"/>
      <c r="M432" s="18"/>
      <c r="N432" s="8"/>
      <c r="O432" s="11"/>
      <c r="P432" s="8"/>
      <c r="Q432" s="8"/>
      <c r="R432" s="12"/>
      <c r="S432" s="12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19"/>
      <c r="AQ432" s="19"/>
      <c r="AR432" s="8"/>
      <c r="AS432" s="9"/>
      <c r="AT432" s="8"/>
      <c r="AU432" s="8"/>
      <c r="AV432" s="8"/>
      <c r="AW432" s="8"/>
    </row>
    <row r="433" spans="1:49" x14ac:dyDescent="0.2">
      <c r="A433" s="22"/>
      <c r="B433" s="22"/>
      <c r="C433" s="8"/>
      <c r="D433" s="23"/>
      <c r="E433" s="23"/>
      <c r="F433" s="23"/>
      <c r="G433" s="23"/>
      <c r="H433" s="23"/>
      <c r="I433" s="23"/>
      <c r="J433" s="23"/>
      <c r="K433" s="8"/>
      <c r="L433" s="24"/>
      <c r="M433" s="24"/>
      <c r="N433" s="8"/>
      <c r="O433" s="11"/>
      <c r="P433" s="8"/>
      <c r="Q433" s="8"/>
      <c r="R433" s="12"/>
      <c r="S433" s="12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25"/>
      <c r="AQ433" s="25"/>
      <c r="AR433" s="8"/>
      <c r="AS433" s="9"/>
      <c r="AT433" s="8"/>
      <c r="AU433" s="8"/>
      <c r="AV433" s="8"/>
      <c r="AW433" s="8"/>
    </row>
    <row r="434" spans="1:49" ht="3.75" customHeight="1" x14ac:dyDescent="0.2">
      <c r="A434" s="14"/>
      <c r="B434" s="14"/>
      <c r="C434" s="8"/>
      <c r="D434" s="17"/>
      <c r="E434" s="17"/>
      <c r="F434" s="17"/>
      <c r="G434" s="17"/>
      <c r="H434" s="17"/>
      <c r="I434" s="17"/>
      <c r="J434" s="17"/>
      <c r="K434" s="8"/>
      <c r="L434" s="18"/>
      <c r="M434" s="18"/>
      <c r="N434" s="8"/>
      <c r="O434" s="11"/>
      <c r="P434" s="8"/>
      <c r="Q434" s="8"/>
      <c r="R434" s="12"/>
      <c r="S434" s="12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19"/>
      <c r="AQ434" s="19"/>
      <c r="AR434" s="8"/>
      <c r="AS434" s="9"/>
      <c r="AT434" s="8"/>
      <c r="AU434" s="8"/>
      <c r="AV434" s="8"/>
      <c r="AW434" s="8"/>
    </row>
    <row r="435" spans="1:49" x14ac:dyDescent="0.2">
      <c r="A435" s="22"/>
      <c r="B435" s="22"/>
      <c r="C435" s="8"/>
      <c r="D435" s="23"/>
      <c r="E435" s="23"/>
      <c r="F435" s="23"/>
      <c r="G435" s="23"/>
      <c r="H435" s="23"/>
      <c r="I435" s="23"/>
      <c r="J435" s="23"/>
      <c r="K435" s="8"/>
      <c r="L435" s="24"/>
      <c r="M435" s="24"/>
      <c r="N435" s="8"/>
      <c r="O435" s="11"/>
      <c r="P435" s="8"/>
      <c r="Q435" s="8"/>
      <c r="R435" s="12"/>
      <c r="S435" s="12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25"/>
      <c r="AQ435" s="25"/>
      <c r="AR435" s="8"/>
      <c r="AS435" s="9"/>
      <c r="AT435" s="8"/>
      <c r="AU435" s="8"/>
      <c r="AV435" s="8"/>
      <c r="AW435" s="8"/>
    </row>
    <row r="436" spans="1:49" ht="13.5" customHeight="1" x14ac:dyDescent="0.2">
      <c r="A436" s="14"/>
      <c r="B436" s="14"/>
      <c r="C436" s="8"/>
      <c r="D436" s="17"/>
      <c r="E436" s="17"/>
      <c r="F436" s="17"/>
      <c r="G436" s="17"/>
      <c r="H436" s="17"/>
      <c r="I436" s="17"/>
      <c r="J436" s="17"/>
      <c r="K436" s="8"/>
      <c r="L436" s="18"/>
      <c r="M436" s="18"/>
      <c r="N436" s="8"/>
      <c r="O436" s="11"/>
      <c r="P436" s="8"/>
      <c r="Q436" s="8"/>
      <c r="R436" s="12"/>
      <c r="S436" s="12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19"/>
      <c r="AQ436" s="19"/>
      <c r="AR436" s="8"/>
      <c r="AS436" s="9"/>
      <c r="AT436" s="8"/>
      <c r="AU436" s="8"/>
      <c r="AV436" s="8"/>
      <c r="AW436" s="8"/>
    </row>
    <row r="437" spans="1:49" x14ac:dyDescent="0.2">
      <c r="A437" s="27" t="s">
        <v>6</v>
      </c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8"/>
      <c r="O437" s="11"/>
      <c r="P437" s="8"/>
      <c r="Q437" s="8"/>
      <c r="R437" s="12"/>
      <c r="S437" s="12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25"/>
      <c r="AQ437" s="25"/>
      <c r="AR437" s="8"/>
      <c r="AS437" s="9"/>
      <c r="AT437" s="8"/>
      <c r="AU437" s="8"/>
      <c r="AV437" s="8"/>
      <c r="AW437" s="8"/>
    </row>
    <row r="438" spans="1:49" ht="5.2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</row>
    <row r="439" spans="1:49" x14ac:dyDescent="0.2">
      <c r="A439" s="22"/>
      <c r="B439" s="22"/>
      <c r="C439" s="8"/>
      <c r="D439" s="23"/>
      <c r="E439" s="23"/>
      <c r="F439" s="23"/>
      <c r="G439" s="23"/>
      <c r="H439" s="23"/>
      <c r="I439" s="23"/>
      <c r="J439" s="23"/>
      <c r="K439" s="8"/>
      <c r="L439" s="24"/>
      <c r="M439" s="24"/>
      <c r="N439" s="8"/>
      <c r="O439" s="11"/>
      <c r="P439" s="8"/>
      <c r="Q439" s="8"/>
      <c r="R439" s="12"/>
      <c r="S439" s="12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25"/>
      <c r="AQ439" s="25"/>
      <c r="AR439" s="8"/>
      <c r="AS439" s="9"/>
      <c r="AT439" s="8"/>
      <c r="AU439" s="8"/>
      <c r="AV439" s="8"/>
      <c r="AW439" s="8"/>
    </row>
    <row r="440" spans="1:49" ht="3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</row>
    <row r="441" spans="1:49" x14ac:dyDescent="0.2">
      <c r="A441" s="22"/>
      <c r="B441" s="22"/>
      <c r="C441" s="8"/>
      <c r="D441" s="23"/>
      <c r="E441" s="23"/>
      <c r="F441" s="23"/>
      <c r="G441" s="23"/>
      <c r="H441" s="23"/>
      <c r="I441" s="23"/>
      <c r="J441" s="23"/>
      <c r="K441" s="8"/>
      <c r="L441" s="24"/>
      <c r="M441" s="24"/>
      <c r="N441" s="8"/>
      <c r="O441" s="11"/>
      <c r="P441" s="8"/>
      <c r="Q441" s="8"/>
      <c r="R441" s="12"/>
      <c r="S441" s="12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25"/>
      <c r="AQ441" s="25"/>
      <c r="AR441" s="8"/>
      <c r="AS441" s="9"/>
      <c r="AT441" s="8"/>
      <c r="AU441" s="8"/>
      <c r="AV441" s="8"/>
      <c r="AW441" s="8"/>
    </row>
    <row r="442" spans="1:49" ht="4.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</row>
    <row r="443" spans="1:49" x14ac:dyDescent="0.2">
      <c r="A443" s="22"/>
      <c r="B443" s="22"/>
      <c r="C443" s="8"/>
      <c r="D443" s="23"/>
      <c r="E443" s="23"/>
      <c r="F443" s="23"/>
      <c r="G443" s="23"/>
      <c r="H443" s="23"/>
      <c r="I443" s="23"/>
      <c r="J443" s="23"/>
      <c r="K443" s="8"/>
      <c r="L443" s="24"/>
      <c r="M443" s="24"/>
      <c r="N443" s="8"/>
      <c r="O443" s="11"/>
      <c r="P443" s="8"/>
      <c r="Q443" s="8"/>
      <c r="R443" s="12"/>
      <c r="S443" s="12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25"/>
      <c r="AQ443" s="25"/>
      <c r="AR443" s="8"/>
      <c r="AS443" s="9"/>
      <c r="AT443" s="8"/>
      <c r="AU443" s="8"/>
      <c r="AV443" s="8"/>
      <c r="AW443" s="8"/>
    </row>
    <row r="444" spans="1:49" ht="4.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</row>
    <row r="445" spans="1:49" x14ac:dyDescent="0.2">
      <c r="A445" s="22"/>
      <c r="B445" s="22"/>
      <c r="C445" s="8"/>
      <c r="D445" s="23"/>
      <c r="E445" s="23"/>
      <c r="F445" s="23"/>
      <c r="G445" s="23"/>
      <c r="H445" s="23"/>
      <c r="I445" s="23"/>
      <c r="J445" s="23"/>
      <c r="K445" s="8"/>
      <c r="L445" s="24"/>
      <c r="M445" s="24"/>
      <c r="N445" s="8"/>
      <c r="O445" s="11"/>
      <c r="P445" s="8"/>
      <c r="Q445" s="8"/>
      <c r="R445" s="12"/>
      <c r="S445" s="12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25"/>
      <c r="AQ445" s="25"/>
      <c r="AR445" s="8"/>
      <c r="AS445" s="9"/>
      <c r="AT445" s="8"/>
      <c r="AU445" s="8"/>
      <c r="AV445" s="8"/>
      <c r="AW445" s="8"/>
    </row>
    <row r="446" spans="1:49" ht="3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</row>
    <row r="447" spans="1:49" x14ac:dyDescent="0.2">
      <c r="A447" s="22"/>
      <c r="B447" s="22"/>
      <c r="C447" s="8"/>
      <c r="D447" s="23"/>
      <c r="E447" s="23"/>
      <c r="F447" s="23"/>
      <c r="G447" s="23"/>
      <c r="H447" s="23"/>
      <c r="I447" s="23"/>
      <c r="J447" s="23"/>
      <c r="K447" s="8"/>
      <c r="L447" s="24"/>
      <c r="M447" s="24"/>
      <c r="N447" s="8"/>
      <c r="O447" s="11"/>
      <c r="P447" s="8"/>
      <c r="Q447" s="8"/>
      <c r="R447" s="12"/>
      <c r="S447" s="12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25"/>
      <c r="AQ447" s="25"/>
      <c r="AR447" s="8"/>
      <c r="AS447" s="9"/>
      <c r="AT447" s="8"/>
      <c r="AU447" s="8"/>
      <c r="AV447" s="8"/>
      <c r="AW447" s="8"/>
    </row>
    <row r="448" spans="1:49" ht="3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</row>
    <row r="449" spans="1:49" x14ac:dyDescent="0.2">
      <c r="A449" s="22"/>
      <c r="B449" s="22"/>
      <c r="C449" s="8"/>
      <c r="D449" s="23"/>
      <c r="E449" s="23"/>
      <c r="F449" s="23"/>
      <c r="G449" s="23"/>
      <c r="H449" s="23"/>
      <c r="I449" s="23"/>
      <c r="J449" s="23"/>
      <c r="K449" s="8"/>
      <c r="L449" s="24"/>
      <c r="M449" s="24"/>
      <c r="N449" s="8"/>
      <c r="O449" s="11"/>
      <c r="P449" s="8"/>
      <c r="Q449" s="8"/>
      <c r="R449" s="12"/>
      <c r="S449" s="12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25"/>
      <c r="AQ449" s="25"/>
      <c r="AR449" s="8"/>
      <c r="AS449" s="9"/>
      <c r="AT449" s="8"/>
      <c r="AU449" s="8"/>
      <c r="AV449" s="8"/>
      <c r="AW449" s="8"/>
    </row>
    <row r="450" spans="1:49" ht="3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</row>
    <row r="451" spans="1:49" x14ac:dyDescent="0.2">
      <c r="A451" s="22"/>
      <c r="B451" s="22"/>
      <c r="C451" s="8"/>
      <c r="D451" s="23"/>
      <c r="E451" s="23"/>
      <c r="F451" s="23"/>
      <c r="G451" s="23"/>
      <c r="H451" s="23"/>
      <c r="I451" s="23"/>
      <c r="J451" s="23"/>
      <c r="K451" s="8"/>
      <c r="L451" s="24"/>
      <c r="M451" s="24"/>
      <c r="N451" s="8"/>
      <c r="O451" s="11"/>
      <c r="P451" s="8"/>
      <c r="Q451" s="8"/>
      <c r="R451" s="12"/>
      <c r="S451" s="12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25"/>
      <c r="AQ451" s="25"/>
      <c r="AR451" s="8"/>
      <c r="AS451" s="9"/>
      <c r="AT451" s="8"/>
      <c r="AU451" s="8"/>
      <c r="AV451" s="8"/>
      <c r="AW451" s="8"/>
    </row>
    <row r="452" spans="1:49" ht="3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</row>
    <row r="453" spans="1:49" x14ac:dyDescent="0.2">
      <c r="A453" s="22"/>
      <c r="B453" s="22"/>
      <c r="C453" s="8"/>
      <c r="D453" s="23"/>
      <c r="E453" s="23"/>
      <c r="F453" s="23"/>
      <c r="G453" s="23"/>
      <c r="H453" s="23"/>
      <c r="I453" s="23"/>
      <c r="J453" s="23"/>
      <c r="K453" s="8"/>
      <c r="L453" s="24"/>
      <c r="M453" s="24"/>
      <c r="N453" s="8"/>
      <c r="O453" s="11"/>
      <c r="P453" s="8"/>
      <c r="Q453" s="8"/>
      <c r="R453" s="12"/>
      <c r="S453" s="12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25"/>
      <c r="AQ453" s="25"/>
      <c r="AR453" s="8"/>
      <c r="AS453" s="9"/>
      <c r="AT453" s="8"/>
      <c r="AU453" s="8"/>
      <c r="AV453" s="8"/>
      <c r="AW453" s="8"/>
    </row>
    <row r="454" spans="1:49" ht="4.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</row>
    <row r="455" spans="1:49" x14ac:dyDescent="0.2">
      <c r="A455" s="22"/>
      <c r="B455" s="22"/>
      <c r="C455" s="8"/>
      <c r="D455" s="23"/>
      <c r="E455" s="23"/>
      <c r="F455" s="23"/>
      <c r="G455" s="23"/>
      <c r="H455" s="23"/>
      <c r="I455" s="23"/>
      <c r="J455" s="23"/>
      <c r="K455" s="8"/>
      <c r="L455" s="24"/>
      <c r="M455" s="24"/>
      <c r="N455" s="8"/>
      <c r="O455" s="11"/>
      <c r="P455" s="8"/>
      <c r="Q455" s="8"/>
      <c r="R455" s="12"/>
      <c r="S455" s="12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25"/>
      <c r="AQ455" s="25"/>
      <c r="AR455" s="8"/>
      <c r="AS455" s="9"/>
      <c r="AT455" s="8"/>
      <c r="AU455" s="8"/>
      <c r="AV455" s="8"/>
      <c r="AW455" s="8"/>
    </row>
    <row r="456" spans="1:49" ht="4.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9"/>
      <c r="AT456" s="8"/>
      <c r="AU456" s="8"/>
      <c r="AV456" s="8"/>
      <c r="AW456" s="8"/>
    </row>
    <row r="457" spans="1:49" x14ac:dyDescent="0.2">
      <c r="A457" s="22"/>
      <c r="B457" s="22"/>
      <c r="C457" s="8"/>
      <c r="D457" s="23"/>
      <c r="E457" s="23"/>
      <c r="F457" s="23"/>
      <c r="G457" s="23"/>
      <c r="H457" s="23"/>
      <c r="I457" s="23"/>
      <c r="J457" s="23"/>
      <c r="K457" s="8"/>
      <c r="L457" s="24"/>
      <c r="M457" s="24"/>
      <c r="N457" s="8"/>
      <c r="O457" s="11"/>
      <c r="P457" s="8"/>
      <c r="Q457" s="8"/>
      <c r="R457" s="12"/>
      <c r="S457" s="12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25"/>
      <c r="AQ457" s="25"/>
      <c r="AR457" s="8"/>
      <c r="AS457" s="9"/>
      <c r="AT457" s="8"/>
      <c r="AU457" s="8"/>
      <c r="AV457" s="8"/>
      <c r="AW457" s="8"/>
    </row>
    <row r="458" spans="1:49" ht="3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</row>
    <row r="459" spans="1:49" x14ac:dyDescent="0.2">
      <c r="A459" s="22"/>
      <c r="B459" s="22"/>
      <c r="C459" s="8"/>
      <c r="D459" s="23"/>
      <c r="E459" s="23"/>
      <c r="F459" s="23"/>
      <c r="G459" s="23"/>
      <c r="H459" s="23"/>
      <c r="I459" s="23"/>
      <c r="J459" s="23"/>
      <c r="K459" s="8"/>
      <c r="L459" s="24"/>
      <c r="M459" s="24"/>
      <c r="N459" s="8"/>
      <c r="O459" s="11"/>
      <c r="P459" s="8"/>
      <c r="Q459" s="8"/>
      <c r="R459" s="12"/>
      <c r="S459" s="12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25"/>
      <c r="AQ459" s="25"/>
      <c r="AR459" s="8"/>
      <c r="AS459" s="9"/>
      <c r="AT459" s="8"/>
      <c r="AU459" s="8"/>
      <c r="AV459" s="8"/>
      <c r="AW459" s="8"/>
    </row>
    <row r="460" spans="1:49" ht="3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</row>
    <row r="461" spans="1:49" x14ac:dyDescent="0.2">
      <c r="A461" s="22"/>
      <c r="B461" s="22"/>
      <c r="C461" s="8"/>
      <c r="D461" s="23"/>
      <c r="E461" s="23"/>
      <c r="F461" s="23"/>
      <c r="G461" s="23"/>
      <c r="H461" s="23"/>
      <c r="I461" s="23"/>
      <c r="J461" s="23"/>
      <c r="K461" s="8"/>
      <c r="L461" s="24"/>
      <c r="M461" s="24"/>
      <c r="N461" s="8"/>
      <c r="O461" s="11"/>
      <c r="P461" s="8"/>
      <c r="Q461" s="8"/>
      <c r="R461" s="12"/>
      <c r="S461" s="12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25"/>
      <c r="AQ461" s="25"/>
      <c r="AR461" s="8"/>
      <c r="AS461" s="9"/>
      <c r="AT461" s="8"/>
      <c r="AU461" s="8"/>
      <c r="AV461" s="8"/>
      <c r="AW461" s="8"/>
    </row>
    <row r="462" spans="1:49" ht="3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</row>
    <row r="463" spans="1:49" x14ac:dyDescent="0.2">
      <c r="A463" s="22"/>
      <c r="B463" s="22"/>
      <c r="C463" s="8"/>
      <c r="D463" s="23"/>
      <c r="E463" s="23"/>
      <c r="F463" s="23"/>
      <c r="G463" s="23"/>
      <c r="H463" s="23"/>
      <c r="I463" s="23"/>
      <c r="J463" s="23"/>
      <c r="K463" s="8"/>
      <c r="L463" s="24"/>
      <c r="M463" s="24"/>
      <c r="N463" s="8"/>
      <c r="O463" s="11"/>
      <c r="P463" s="8"/>
      <c r="Q463" s="8"/>
      <c r="R463" s="12"/>
      <c r="S463" s="12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25"/>
      <c r="AQ463" s="25"/>
      <c r="AR463" s="8"/>
      <c r="AS463" s="9"/>
      <c r="AT463" s="8"/>
      <c r="AU463" s="8"/>
      <c r="AV463" s="8"/>
      <c r="AW463" s="8"/>
    </row>
    <row r="464" spans="1:49" ht="3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</row>
    <row r="465" spans="1:49" x14ac:dyDescent="0.2">
      <c r="A465" s="22"/>
      <c r="B465" s="22"/>
      <c r="C465" s="8"/>
      <c r="D465" s="23"/>
      <c r="E465" s="23"/>
      <c r="F465" s="23"/>
      <c r="G465" s="23"/>
      <c r="H465" s="23"/>
      <c r="I465" s="23"/>
      <c r="J465" s="23"/>
      <c r="K465" s="8"/>
      <c r="L465" s="24"/>
      <c r="M465" s="24"/>
      <c r="N465" s="8"/>
      <c r="O465" s="11"/>
      <c r="P465" s="8"/>
      <c r="Q465" s="8"/>
      <c r="R465" s="12"/>
      <c r="S465" s="12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25"/>
      <c r="AQ465" s="25"/>
      <c r="AR465" s="8"/>
      <c r="AS465" s="9"/>
      <c r="AT465" s="8"/>
      <c r="AU465" s="8"/>
      <c r="AV465" s="8"/>
      <c r="AW465" s="8"/>
    </row>
    <row r="466" spans="1:49" ht="3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</row>
    <row r="467" spans="1:49" x14ac:dyDescent="0.2">
      <c r="A467" s="22"/>
      <c r="B467" s="22"/>
      <c r="C467" s="8"/>
      <c r="D467" s="23"/>
      <c r="E467" s="23"/>
      <c r="F467" s="23"/>
      <c r="G467" s="23"/>
      <c r="H467" s="23"/>
      <c r="I467" s="23"/>
      <c r="J467" s="23"/>
      <c r="K467" s="8"/>
      <c r="L467" s="24"/>
      <c r="M467" s="24"/>
      <c r="N467" s="8"/>
      <c r="O467" s="11"/>
      <c r="P467" s="8"/>
      <c r="Q467" s="8"/>
      <c r="R467" s="12"/>
      <c r="S467" s="12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25"/>
      <c r="AQ467" s="25"/>
      <c r="AR467" s="8"/>
      <c r="AS467" s="9"/>
      <c r="AT467" s="8"/>
      <c r="AU467" s="8"/>
      <c r="AV467" s="8"/>
      <c r="AW467" s="8"/>
    </row>
    <row r="468" spans="1:49" ht="3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</row>
    <row r="469" spans="1:49" x14ac:dyDescent="0.2">
      <c r="A469" s="22"/>
      <c r="B469" s="22"/>
      <c r="C469" s="8"/>
      <c r="D469" s="23"/>
      <c r="E469" s="23"/>
      <c r="F469" s="23"/>
      <c r="G469" s="23"/>
      <c r="H469" s="23"/>
      <c r="I469" s="23"/>
      <c r="J469" s="23"/>
      <c r="K469" s="8"/>
      <c r="L469" s="24"/>
      <c r="M469" s="24"/>
      <c r="N469" s="8"/>
      <c r="O469" s="11"/>
      <c r="P469" s="8"/>
      <c r="Q469" s="8"/>
      <c r="R469" s="12"/>
      <c r="S469" s="12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25"/>
      <c r="AQ469" s="25"/>
      <c r="AR469" s="8"/>
      <c r="AS469" s="9"/>
      <c r="AT469" s="8"/>
      <c r="AU469" s="8"/>
      <c r="AV469" s="8"/>
      <c r="AW469" s="8"/>
    </row>
    <row r="470" spans="1:49" ht="3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</row>
    <row r="471" spans="1:49" x14ac:dyDescent="0.2">
      <c r="A471" s="22"/>
      <c r="B471" s="22"/>
      <c r="C471" s="8"/>
      <c r="D471" s="23"/>
      <c r="E471" s="23"/>
      <c r="F471" s="23"/>
      <c r="G471" s="23"/>
      <c r="H471" s="23"/>
      <c r="I471" s="23"/>
      <c r="J471" s="23"/>
      <c r="K471" s="8"/>
      <c r="L471" s="24"/>
      <c r="M471" s="24"/>
      <c r="N471" s="8"/>
      <c r="O471" s="11"/>
      <c r="P471" s="8"/>
      <c r="Q471" s="8"/>
      <c r="R471" s="12"/>
      <c r="S471" s="12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25"/>
      <c r="AQ471" s="25"/>
      <c r="AR471" s="8"/>
      <c r="AS471" s="9"/>
      <c r="AT471" s="8"/>
      <c r="AU471" s="8"/>
      <c r="AV471" s="8"/>
      <c r="AW471" s="8"/>
    </row>
    <row r="472" spans="1:49" ht="3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</row>
    <row r="473" spans="1:49" x14ac:dyDescent="0.2">
      <c r="A473" s="22"/>
      <c r="B473" s="22"/>
      <c r="C473" s="8"/>
      <c r="D473" s="23"/>
      <c r="E473" s="23"/>
      <c r="F473" s="23"/>
      <c r="G473" s="23"/>
      <c r="H473" s="23"/>
      <c r="I473" s="23"/>
      <c r="J473" s="23"/>
      <c r="K473" s="8"/>
      <c r="L473" s="24"/>
      <c r="M473" s="24"/>
      <c r="N473" s="8"/>
      <c r="O473" s="11"/>
      <c r="P473" s="8"/>
      <c r="Q473" s="8"/>
      <c r="R473" s="12"/>
      <c r="S473" s="12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25"/>
      <c r="AQ473" s="25"/>
      <c r="AR473" s="8"/>
      <c r="AS473" s="9"/>
      <c r="AT473" s="8"/>
      <c r="AU473" s="8"/>
      <c r="AV473" s="8"/>
      <c r="AW473" s="8"/>
    </row>
    <row r="474" spans="1:49" ht="2.2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</row>
    <row r="475" spans="1:49" x14ac:dyDescent="0.2">
      <c r="A475" s="22"/>
      <c r="B475" s="22"/>
      <c r="C475" s="8"/>
      <c r="D475" s="23"/>
      <c r="E475" s="23"/>
      <c r="F475" s="23"/>
      <c r="G475" s="23"/>
      <c r="H475" s="23"/>
      <c r="I475" s="23"/>
      <c r="J475" s="23"/>
      <c r="K475" s="8"/>
      <c r="L475" s="24"/>
      <c r="M475" s="24"/>
      <c r="N475" s="8"/>
      <c r="O475" s="11"/>
      <c r="P475" s="8"/>
      <c r="Q475" s="8"/>
      <c r="R475" s="12"/>
      <c r="S475" s="12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25"/>
      <c r="AQ475" s="25"/>
      <c r="AR475" s="8"/>
      <c r="AS475" s="9"/>
      <c r="AT475" s="8"/>
      <c r="AU475" s="8"/>
      <c r="AV475" s="8"/>
      <c r="AW475" s="8"/>
    </row>
    <row r="476" spans="1:49" ht="3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</row>
    <row r="477" spans="1:49" x14ac:dyDescent="0.2">
      <c r="A477" s="22"/>
      <c r="B477" s="22"/>
      <c r="C477" s="8"/>
      <c r="D477" s="23"/>
      <c r="E477" s="23"/>
      <c r="F477" s="23"/>
      <c r="G477" s="23"/>
      <c r="H477" s="23"/>
      <c r="I477" s="23"/>
      <c r="J477" s="23"/>
      <c r="K477" s="8"/>
      <c r="L477" s="24"/>
      <c r="M477" s="24"/>
      <c r="N477" s="8"/>
      <c r="O477" s="11"/>
      <c r="P477" s="8"/>
      <c r="Q477" s="8"/>
      <c r="R477" s="12"/>
      <c r="S477" s="12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25"/>
      <c r="AQ477" s="25"/>
      <c r="AR477" s="8"/>
      <c r="AS477" s="9"/>
      <c r="AT477" s="8"/>
      <c r="AU477" s="8"/>
      <c r="AV477" s="8"/>
      <c r="AW477" s="8"/>
    </row>
    <row r="478" spans="1:49" ht="3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</row>
    <row r="479" spans="1:49" x14ac:dyDescent="0.2">
      <c r="A479" s="22"/>
      <c r="B479" s="22"/>
      <c r="C479" s="8"/>
      <c r="D479" s="23"/>
      <c r="E479" s="23"/>
      <c r="F479" s="23"/>
      <c r="G479" s="23"/>
      <c r="H479" s="23"/>
      <c r="I479" s="23"/>
      <c r="J479" s="23"/>
      <c r="K479" s="8"/>
      <c r="L479" s="24"/>
      <c r="M479" s="24"/>
      <c r="N479" s="8"/>
      <c r="O479" s="11"/>
      <c r="P479" s="8"/>
      <c r="Q479" s="8"/>
      <c r="R479" s="12"/>
      <c r="S479" s="12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25"/>
      <c r="AQ479" s="25"/>
      <c r="AR479" s="8"/>
      <c r="AS479" s="9"/>
      <c r="AT479" s="8"/>
      <c r="AU479" s="8"/>
      <c r="AV479" s="8"/>
      <c r="AW479" s="8"/>
    </row>
    <row r="480" spans="1:49" ht="4.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</row>
    <row r="481" spans="1:49" x14ac:dyDescent="0.2">
      <c r="A481" s="26"/>
      <c r="B481" s="26"/>
      <c r="C481" s="14"/>
      <c r="D481" s="26"/>
      <c r="E481" s="26"/>
      <c r="F481" s="26"/>
      <c r="G481" s="26"/>
      <c r="H481" s="26"/>
      <c r="I481" s="26"/>
      <c r="J481" s="26"/>
      <c r="K481" s="14"/>
      <c r="L481" s="26"/>
      <c r="M481" s="26"/>
      <c r="N481" s="14"/>
      <c r="O481" s="15"/>
      <c r="P481" s="8"/>
      <c r="Q481" s="8"/>
      <c r="R481" s="16"/>
      <c r="S481" s="16"/>
      <c r="T481" s="8"/>
      <c r="U481" s="16"/>
      <c r="V481" s="16"/>
      <c r="W481" s="8"/>
      <c r="X481" s="16"/>
      <c r="Y481" s="16"/>
      <c r="Z481" s="8"/>
      <c r="AA481" s="16"/>
      <c r="AB481" s="16"/>
      <c r="AC481" s="8"/>
      <c r="AD481" s="16"/>
      <c r="AE481" s="16"/>
      <c r="AF481" s="8"/>
      <c r="AG481" s="16"/>
      <c r="AH481" s="16"/>
      <c r="AI481" s="8"/>
      <c r="AJ481" s="16"/>
      <c r="AK481" s="16"/>
      <c r="AL481" s="8"/>
      <c r="AM481" s="16"/>
      <c r="AN481" s="16"/>
      <c r="AO481" s="8"/>
      <c r="AP481" s="23"/>
      <c r="AQ481" s="23"/>
      <c r="AR481" s="8"/>
      <c r="AS481" s="9"/>
      <c r="AT481" s="8"/>
      <c r="AU481" s="8"/>
      <c r="AV481" s="8"/>
      <c r="AW481" s="8"/>
    </row>
    <row r="482" spans="1:49" ht="5.2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9"/>
      <c r="AT482" s="8"/>
      <c r="AU482" s="8"/>
      <c r="AV482" s="8"/>
      <c r="AW482" s="8"/>
    </row>
    <row r="483" spans="1:49" x14ac:dyDescent="0.2">
      <c r="A483" s="26"/>
      <c r="B483" s="26"/>
      <c r="C483" s="14"/>
      <c r="D483" s="26"/>
      <c r="E483" s="26"/>
      <c r="F483" s="26"/>
      <c r="G483" s="26"/>
      <c r="H483" s="26"/>
      <c r="I483" s="26"/>
      <c r="J483" s="26"/>
      <c r="K483" s="14"/>
      <c r="L483" s="26"/>
      <c r="M483" s="26"/>
      <c r="N483" s="14"/>
      <c r="O483" s="15"/>
      <c r="P483" s="8"/>
      <c r="Q483" s="8"/>
      <c r="R483" s="16"/>
      <c r="S483" s="16"/>
      <c r="T483" s="8"/>
      <c r="U483" s="16"/>
      <c r="V483" s="16"/>
      <c r="W483" s="8"/>
      <c r="X483" s="16"/>
      <c r="Y483" s="16"/>
      <c r="Z483" s="8"/>
      <c r="AA483" s="16"/>
      <c r="AB483" s="16"/>
      <c r="AC483" s="8"/>
      <c r="AD483" s="16"/>
      <c r="AE483" s="16"/>
      <c r="AF483" s="8"/>
      <c r="AG483" s="16"/>
      <c r="AH483" s="16"/>
      <c r="AI483" s="8"/>
      <c r="AJ483" s="16"/>
      <c r="AK483" s="16"/>
      <c r="AL483" s="8"/>
      <c r="AM483" s="16"/>
      <c r="AN483" s="16"/>
      <c r="AO483" s="8"/>
      <c r="AP483" s="23"/>
      <c r="AQ483" s="23"/>
      <c r="AR483" s="8"/>
      <c r="AS483" s="9"/>
      <c r="AT483" s="8"/>
      <c r="AU483" s="8"/>
      <c r="AV483" s="8"/>
      <c r="AW483" s="8"/>
    </row>
    <row r="484" spans="1:49" ht="4.5" customHeight="1" x14ac:dyDescent="0.2">
      <c r="A484" s="16"/>
      <c r="B484" s="16"/>
      <c r="C484" s="14"/>
      <c r="D484" s="16"/>
      <c r="E484" s="16"/>
      <c r="F484" s="16"/>
      <c r="G484" s="16"/>
      <c r="H484" s="16"/>
      <c r="I484" s="16"/>
      <c r="J484" s="16"/>
      <c r="K484" s="14"/>
      <c r="L484" s="16"/>
      <c r="M484" s="16"/>
      <c r="N484" s="14"/>
      <c r="O484" s="15"/>
      <c r="P484" s="8"/>
      <c r="Q484" s="8"/>
      <c r="R484" s="16"/>
      <c r="S484" s="16"/>
      <c r="T484" s="8"/>
      <c r="U484" s="16"/>
      <c r="V484" s="16"/>
      <c r="W484" s="8"/>
      <c r="X484" s="16"/>
      <c r="Y484" s="16"/>
      <c r="Z484" s="8"/>
      <c r="AA484" s="16"/>
      <c r="AB484" s="16"/>
      <c r="AC484" s="8"/>
      <c r="AD484" s="16"/>
      <c r="AE484" s="16"/>
      <c r="AF484" s="8"/>
      <c r="AG484" s="16"/>
      <c r="AH484" s="16"/>
      <c r="AI484" s="8"/>
      <c r="AJ484" s="16"/>
      <c r="AK484" s="16"/>
      <c r="AL484" s="8"/>
      <c r="AM484" s="16"/>
      <c r="AN484" s="16"/>
      <c r="AO484" s="8"/>
      <c r="AP484" s="17"/>
      <c r="AQ484" s="17"/>
      <c r="AR484" s="8"/>
      <c r="AS484" s="9"/>
      <c r="AT484" s="8"/>
      <c r="AU484" s="8"/>
      <c r="AV484" s="8"/>
      <c r="AW484" s="8"/>
    </row>
    <row r="485" spans="1:49" x14ac:dyDescent="0.2">
      <c r="A485" s="22"/>
      <c r="B485" s="22"/>
      <c r="C485" s="8"/>
      <c r="D485" s="23"/>
      <c r="E485" s="23"/>
      <c r="F485" s="23"/>
      <c r="G485" s="23"/>
      <c r="H485" s="23"/>
      <c r="I485" s="23"/>
      <c r="J485" s="23"/>
      <c r="K485" s="8"/>
      <c r="L485" s="24"/>
      <c r="M485" s="24"/>
      <c r="N485" s="8"/>
      <c r="O485" s="11"/>
      <c r="P485" s="8"/>
      <c r="Q485" s="8"/>
      <c r="R485" s="12"/>
      <c r="S485" s="12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25"/>
      <c r="AQ485" s="25"/>
      <c r="AR485" s="8"/>
      <c r="AS485" s="9"/>
      <c r="AT485" s="8"/>
      <c r="AU485" s="8"/>
      <c r="AV485" s="8"/>
      <c r="AW485" s="8"/>
    </row>
    <row r="486" spans="1:49" ht="3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</row>
    <row r="487" spans="1:49" x14ac:dyDescent="0.2">
      <c r="A487" s="22"/>
      <c r="B487" s="22"/>
      <c r="C487" s="8"/>
      <c r="D487" s="23"/>
      <c r="E487" s="23"/>
      <c r="F487" s="23"/>
      <c r="G487" s="23"/>
      <c r="H487" s="23"/>
      <c r="I487" s="23"/>
      <c r="J487" s="23"/>
      <c r="K487" s="8"/>
      <c r="L487" s="24"/>
      <c r="M487" s="24"/>
      <c r="N487" s="8"/>
      <c r="O487" s="11"/>
      <c r="P487" s="8"/>
      <c r="Q487" s="8"/>
      <c r="R487" s="12"/>
      <c r="S487" s="12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25"/>
      <c r="AQ487" s="25"/>
      <c r="AR487" s="8"/>
      <c r="AS487" s="9"/>
      <c r="AT487" s="8"/>
      <c r="AU487" s="8"/>
      <c r="AV487" s="8"/>
      <c r="AW487" s="8"/>
    </row>
    <row r="488" spans="1:49" ht="3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</row>
    <row r="489" spans="1:49" x14ac:dyDescent="0.2">
      <c r="A489" s="22"/>
      <c r="B489" s="22"/>
      <c r="C489" s="8"/>
      <c r="D489" s="23"/>
      <c r="E489" s="23"/>
      <c r="F489" s="23"/>
      <c r="G489" s="23"/>
      <c r="H489" s="23"/>
      <c r="I489" s="23"/>
      <c r="J489" s="23"/>
      <c r="K489" s="8"/>
      <c r="L489" s="24"/>
      <c r="M489" s="24"/>
      <c r="N489" s="8"/>
      <c r="O489" s="11"/>
      <c r="P489" s="8"/>
      <c r="Q489" s="8"/>
      <c r="R489" s="12"/>
      <c r="S489" s="12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25"/>
      <c r="AQ489" s="25"/>
      <c r="AR489" s="8"/>
      <c r="AS489" s="9"/>
      <c r="AT489" s="8"/>
      <c r="AU489" s="8"/>
      <c r="AV489" s="8"/>
      <c r="AW489" s="8"/>
    </row>
    <row r="490" spans="1:49" ht="3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</row>
    <row r="491" spans="1:49" x14ac:dyDescent="0.2">
      <c r="A491" s="22"/>
      <c r="B491" s="22"/>
      <c r="C491" s="8"/>
      <c r="D491" s="23"/>
      <c r="E491" s="23"/>
      <c r="F491" s="23"/>
      <c r="G491" s="23"/>
      <c r="H491" s="23"/>
      <c r="I491" s="23"/>
      <c r="J491" s="23"/>
      <c r="K491" s="8"/>
      <c r="L491" s="24"/>
      <c r="M491" s="24"/>
      <c r="N491" s="8"/>
      <c r="O491" s="11"/>
      <c r="P491" s="8"/>
      <c r="Q491" s="8"/>
      <c r="R491" s="12"/>
      <c r="S491" s="12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25"/>
      <c r="AQ491" s="25"/>
      <c r="AR491" s="8"/>
      <c r="AS491" s="9"/>
      <c r="AT491" s="8"/>
      <c r="AU491" s="8"/>
      <c r="AV491" s="8"/>
      <c r="AW491" s="8"/>
    </row>
    <row r="492" spans="1:49" ht="3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</row>
    <row r="493" spans="1:49" x14ac:dyDescent="0.2">
      <c r="A493" s="22"/>
      <c r="B493" s="22"/>
      <c r="C493" s="8"/>
      <c r="D493" s="23"/>
      <c r="E493" s="23"/>
      <c r="F493" s="23"/>
      <c r="G493" s="23"/>
      <c r="H493" s="23"/>
      <c r="I493" s="23"/>
      <c r="J493" s="23"/>
      <c r="K493" s="8"/>
      <c r="L493" s="24"/>
      <c r="M493" s="24"/>
      <c r="N493" s="8"/>
      <c r="O493" s="11"/>
      <c r="P493" s="8"/>
      <c r="Q493" s="8"/>
      <c r="R493" s="12"/>
      <c r="S493" s="12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25"/>
      <c r="AQ493" s="25"/>
      <c r="AR493" s="8"/>
      <c r="AS493" s="9"/>
      <c r="AT493" s="8"/>
      <c r="AU493" s="8"/>
      <c r="AV493" s="8"/>
      <c r="AW493" s="8"/>
    </row>
    <row r="494" spans="1:49" ht="3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</row>
    <row r="495" spans="1:49" x14ac:dyDescent="0.2">
      <c r="A495" s="22"/>
      <c r="B495" s="22"/>
      <c r="C495" s="8"/>
      <c r="D495" s="23"/>
      <c r="E495" s="23"/>
      <c r="F495" s="23"/>
      <c r="G495" s="23"/>
      <c r="H495" s="23"/>
      <c r="I495" s="23"/>
      <c r="J495" s="23"/>
      <c r="K495" s="8"/>
      <c r="L495" s="24"/>
      <c r="M495" s="24"/>
      <c r="N495" s="8"/>
      <c r="O495" s="11"/>
      <c r="P495" s="8"/>
      <c r="Q495" s="8"/>
      <c r="R495" s="12"/>
      <c r="S495" s="12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25"/>
      <c r="AQ495" s="25"/>
      <c r="AR495" s="8"/>
      <c r="AS495" s="9"/>
      <c r="AT495" s="8"/>
      <c r="AU495" s="8"/>
      <c r="AV495" s="8"/>
      <c r="AW495" s="8"/>
    </row>
    <row r="496" spans="1:49" ht="3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</row>
    <row r="497" spans="1:49" x14ac:dyDescent="0.2">
      <c r="A497" s="22"/>
      <c r="B497" s="22"/>
      <c r="C497" s="8"/>
      <c r="D497" s="23"/>
      <c r="E497" s="23"/>
      <c r="F497" s="23"/>
      <c r="G497" s="23"/>
      <c r="H497" s="23"/>
      <c r="I497" s="23"/>
      <c r="J497" s="23"/>
      <c r="K497" s="8"/>
      <c r="L497" s="24"/>
      <c r="M497" s="24"/>
      <c r="N497" s="8"/>
      <c r="O497" s="11"/>
      <c r="P497" s="8"/>
      <c r="Q497" s="8"/>
      <c r="R497" s="12"/>
      <c r="S497" s="12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25"/>
      <c r="AQ497" s="25"/>
      <c r="AR497" s="8"/>
      <c r="AS497" s="9"/>
      <c r="AT497" s="8"/>
      <c r="AU497" s="8"/>
      <c r="AV497" s="8"/>
      <c r="AW497" s="8"/>
    </row>
    <row r="498" spans="1:49" ht="4.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</row>
    <row r="499" spans="1:49" x14ac:dyDescent="0.2">
      <c r="A499" s="22"/>
      <c r="B499" s="22"/>
      <c r="C499" s="8"/>
      <c r="D499" s="23"/>
      <c r="E499" s="23"/>
      <c r="F499" s="23"/>
      <c r="G499" s="23"/>
      <c r="H499" s="23"/>
      <c r="I499" s="23"/>
      <c r="J499" s="23"/>
      <c r="K499" s="8"/>
      <c r="L499" s="24"/>
      <c r="M499" s="24"/>
      <c r="N499" s="8"/>
      <c r="O499" s="11"/>
      <c r="P499" s="8"/>
      <c r="Q499" s="8"/>
      <c r="R499" s="12"/>
      <c r="S499" s="12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25"/>
      <c r="AQ499" s="25"/>
      <c r="AR499" s="8"/>
      <c r="AS499" s="9"/>
      <c r="AT499" s="8"/>
      <c r="AU499" s="8"/>
      <c r="AV499" s="8"/>
      <c r="AW499" s="8"/>
    </row>
    <row r="500" spans="1:49" ht="5.2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9"/>
      <c r="AT500" s="8"/>
      <c r="AU500" s="8"/>
      <c r="AV500" s="8"/>
      <c r="AW500" s="8"/>
    </row>
    <row r="501" spans="1:49" x14ac:dyDescent="0.2">
      <c r="A501" s="26"/>
      <c r="B501" s="26"/>
      <c r="C501" s="14"/>
      <c r="D501" s="26"/>
      <c r="E501" s="26"/>
      <c r="F501" s="26"/>
      <c r="G501" s="26"/>
      <c r="H501" s="26"/>
      <c r="I501" s="26"/>
      <c r="J501" s="26"/>
      <c r="K501" s="14"/>
      <c r="L501" s="26"/>
      <c r="M501" s="26"/>
      <c r="N501" s="14"/>
      <c r="O501" s="15"/>
      <c r="P501" s="8"/>
      <c r="Q501" s="8"/>
      <c r="R501" s="16"/>
      <c r="S501" s="16"/>
      <c r="T501" s="8"/>
      <c r="U501" s="16"/>
      <c r="V501" s="16"/>
      <c r="W501" s="8"/>
      <c r="X501" s="16"/>
      <c r="Y501" s="16"/>
      <c r="Z501" s="8"/>
      <c r="AA501" s="16"/>
      <c r="AB501" s="16"/>
      <c r="AC501" s="8"/>
      <c r="AD501" s="16"/>
      <c r="AE501" s="16"/>
      <c r="AF501" s="8"/>
      <c r="AG501" s="16"/>
      <c r="AH501" s="16"/>
      <c r="AI501" s="8"/>
      <c r="AJ501" s="16"/>
      <c r="AK501" s="16"/>
      <c r="AL501" s="8"/>
      <c r="AM501" s="16"/>
      <c r="AN501" s="16"/>
      <c r="AO501" s="8"/>
      <c r="AP501" s="23"/>
      <c r="AQ501" s="23"/>
      <c r="AR501" s="8"/>
      <c r="AS501" s="9"/>
      <c r="AT501" s="8"/>
      <c r="AU501" s="8"/>
      <c r="AV501" s="8"/>
      <c r="AW501" s="8"/>
    </row>
    <row r="502" spans="1:49" ht="3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</row>
    <row r="503" spans="1:49" x14ac:dyDescent="0.2">
      <c r="A503" s="22"/>
      <c r="B503" s="22"/>
      <c r="C503" s="8"/>
      <c r="D503" s="23"/>
      <c r="E503" s="23"/>
      <c r="F503" s="23"/>
      <c r="G503" s="23"/>
      <c r="H503" s="23"/>
      <c r="I503" s="23"/>
      <c r="J503" s="23"/>
      <c r="K503" s="8"/>
      <c r="L503" s="24"/>
      <c r="M503" s="24"/>
      <c r="N503" s="8"/>
      <c r="O503" s="11"/>
      <c r="P503" s="8"/>
      <c r="Q503" s="8"/>
      <c r="R503" s="12"/>
      <c r="S503" s="12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25"/>
      <c r="AQ503" s="25"/>
      <c r="AR503" s="8"/>
      <c r="AS503" s="9"/>
      <c r="AT503" s="8"/>
      <c r="AU503" s="8"/>
      <c r="AV503" s="8"/>
      <c r="AW503" s="8"/>
    </row>
    <row r="504" spans="1:49" ht="3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</row>
    <row r="505" spans="1:49" x14ac:dyDescent="0.2">
      <c r="A505" s="22"/>
      <c r="B505" s="22"/>
      <c r="C505" s="8"/>
      <c r="D505" s="23"/>
      <c r="E505" s="23"/>
      <c r="F505" s="23"/>
      <c r="G505" s="23"/>
      <c r="H505" s="23"/>
      <c r="I505" s="23"/>
      <c r="J505" s="23"/>
      <c r="K505" s="8"/>
      <c r="L505" s="24"/>
      <c r="M505" s="24"/>
      <c r="N505" s="8"/>
      <c r="O505" s="11"/>
      <c r="P505" s="8"/>
      <c r="Q505" s="8"/>
      <c r="R505" s="12"/>
      <c r="S505" s="12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25"/>
      <c r="AQ505" s="25"/>
      <c r="AR505" s="8"/>
      <c r="AS505" s="9"/>
      <c r="AT505" s="8"/>
      <c r="AU505" s="8"/>
      <c r="AV505" s="8"/>
      <c r="AW505" s="8"/>
    </row>
    <row r="506" spans="1:49" ht="4.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</row>
    <row r="507" spans="1:49" x14ac:dyDescent="0.2">
      <c r="A507" s="22"/>
      <c r="B507" s="22"/>
      <c r="C507" s="8"/>
      <c r="D507" s="23"/>
      <c r="E507" s="23"/>
      <c r="F507" s="23"/>
      <c r="G507" s="23"/>
      <c r="H507" s="23"/>
      <c r="I507" s="23"/>
      <c r="J507" s="23"/>
      <c r="K507" s="8"/>
      <c r="L507" s="24"/>
      <c r="M507" s="24"/>
      <c r="N507" s="8"/>
      <c r="O507" s="11"/>
      <c r="P507" s="8"/>
      <c r="Q507" s="8"/>
      <c r="R507" s="12"/>
      <c r="S507" s="12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25"/>
      <c r="AQ507" s="25"/>
      <c r="AR507" s="8"/>
      <c r="AS507" s="9"/>
      <c r="AT507" s="8"/>
      <c r="AU507" s="8"/>
      <c r="AV507" s="8"/>
      <c r="AW507" s="8"/>
    </row>
    <row r="508" spans="1:49" ht="5.2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</row>
    <row r="509" spans="1:49" x14ac:dyDescent="0.2">
      <c r="A509" s="22"/>
      <c r="B509" s="22"/>
      <c r="C509" s="8"/>
      <c r="D509" s="23"/>
      <c r="E509" s="23"/>
      <c r="F509" s="23"/>
      <c r="G509" s="23"/>
      <c r="H509" s="23"/>
      <c r="I509" s="23"/>
      <c r="J509" s="23"/>
      <c r="K509" s="8"/>
      <c r="L509" s="24"/>
      <c r="M509" s="24"/>
      <c r="N509" s="8"/>
      <c r="O509" s="11"/>
      <c r="P509" s="8"/>
      <c r="Q509" s="8"/>
      <c r="R509" s="12"/>
      <c r="S509" s="12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25"/>
      <c r="AQ509" s="25"/>
      <c r="AR509" s="8"/>
      <c r="AS509" s="9"/>
      <c r="AT509" s="8"/>
      <c r="AU509" s="8"/>
      <c r="AV509" s="8"/>
      <c r="AW509" s="8"/>
    </row>
    <row r="510" spans="1:49" ht="3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</row>
    <row r="511" spans="1:49" x14ac:dyDescent="0.2">
      <c r="A511" s="22"/>
      <c r="B511" s="22"/>
      <c r="C511" s="8"/>
      <c r="D511" s="23"/>
      <c r="E511" s="23"/>
      <c r="F511" s="23"/>
      <c r="G511" s="23"/>
      <c r="H511" s="23"/>
      <c r="I511" s="23"/>
      <c r="J511" s="23"/>
      <c r="K511" s="8"/>
      <c r="L511" s="24"/>
      <c r="M511" s="24"/>
      <c r="N511" s="8"/>
      <c r="O511" s="11"/>
      <c r="P511" s="8"/>
      <c r="Q511" s="8"/>
      <c r="R511" s="12"/>
      <c r="S511" s="12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25"/>
      <c r="AQ511" s="25"/>
      <c r="AR511" s="8"/>
      <c r="AS511" s="9"/>
      <c r="AT511" s="8"/>
      <c r="AU511" s="8"/>
      <c r="AV511" s="8"/>
      <c r="AW511" s="8"/>
    </row>
    <row r="512" spans="1:49" ht="4.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</row>
    <row r="513" spans="1:49" x14ac:dyDescent="0.2">
      <c r="A513" s="22"/>
      <c r="B513" s="22"/>
      <c r="C513" s="8"/>
      <c r="D513" s="23"/>
      <c r="E513" s="23"/>
      <c r="F513" s="23"/>
      <c r="G513" s="23"/>
      <c r="H513" s="23"/>
      <c r="I513" s="23"/>
      <c r="J513" s="23"/>
      <c r="K513" s="8"/>
      <c r="L513" s="24"/>
      <c r="M513" s="24"/>
      <c r="N513" s="8"/>
      <c r="O513" s="11"/>
      <c r="P513" s="8"/>
      <c r="Q513" s="8"/>
      <c r="R513" s="12"/>
      <c r="S513" s="12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25"/>
      <c r="AQ513" s="25"/>
      <c r="AR513" s="8"/>
      <c r="AS513" s="9"/>
      <c r="AT513" s="8"/>
      <c r="AU513" s="8"/>
      <c r="AV513" s="8"/>
      <c r="AW513" s="8"/>
    </row>
    <row r="514" spans="1:49" ht="3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</row>
    <row r="515" spans="1:49" x14ac:dyDescent="0.2">
      <c r="A515" s="22"/>
      <c r="B515" s="22"/>
      <c r="C515" s="8"/>
      <c r="D515" s="23"/>
      <c r="E515" s="23"/>
      <c r="F515" s="23"/>
      <c r="G515" s="23"/>
      <c r="H515" s="23"/>
      <c r="I515" s="23"/>
      <c r="J515" s="23"/>
      <c r="K515" s="8"/>
      <c r="L515" s="24"/>
      <c r="M515" s="24"/>
      <c r="N515" s="8"/>
      <c r="O515" s="11"/>
      <c r="P515" s="8"/>
      <c r="Q515" s="8"/>
      <c r="R515" s="12"/>
      <c r="S515" s="12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25"/>
      <c r="AQ515" s="25"/>
      <c r="AR515" s="8"/>
      <c r="AS515" s="9"/>
      <c r="AT515" s="8"/>
      <c r="AU515" s="8"/>
      <c r="AV515" s="8"/>
      <c r="AW515" s="8"/>
    </row>
    <row r="516" spans="1:49" ht="4.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</row>
    <row r="517" spans="1:49" x14ac:dyDescent="0.2">
      <c r="A517" s="22"/>
      <c r="B517" s="22"/>
      <c r="C517" s="8"/>
      <c r="D517" s="23"/>
      <c r="E517" s="23"/>
      <c r="F517" s="23"/>
      <c r="G517" s="23"/>
      <c r="H517" s="23"/>
      <c r="I517" s="23"/>
      <c r="J517" s="23"/>
      <c r="K517" s="8"/>
      <c r="L517" s="24"/>
      <c r="M517" s="24"/>
      <c r="N517" s="8"/>
      <c r="O517" s="11"/>
      <c r="P517" s="8"/>
      <c r="Q517" s="8"/>
      <c r="R517" s="12"/>
      <c r="S517" s="12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25"/>
      <c r="AQ517" s="25"/>
      <c r="AR517" s="8"/>
      <c r="AS517" s="9"/>
      <c r="AT517" s="8"/>
      <c r="AU517" s="8"/>
      <c r="AV517" s="8"/>
      <c r="AW517" s="8"/>
    </row>
    <row r="518" spans="1:49" ht="3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</row>
    <row r="519" spans="1:49" x14ac:dyDescent="0.2">
      <c r="A519" s="22"/>
      <c r="B519" s="22"/>
      <c r="C519" s="8"/>
      <c r="D519" s="23"/>
      <c r="E519" s="23"/>
      <c r="F519" s="23"/>
      <c r="G519" s="23"/>
      <c r="H519" s="23"/>
      <c r="I519" s="23"/>
      <c r="J519" s="23"/>
      <c r="K519" s="8"/>
      <c r="L519" s="24"/>
      <c r="M519" s="24"/>
      <c r="N519" s="8"/>
      <c r="O519" s="11"/>
      <c r="P519" s="8"/>
      <c r="Q519" s="8"/>
      <c r="R519" s="12"/>
      <c r="S519" s="12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25"/>
      <c r="AQ519" s="25"/>
      <c r="AR519" s="8"/>
      <c r="AS519" s="9"/>
      <c r="AT519" s="8"/>
      <c r="AU519" s="8"/>
      <c r="AV519" s="8"/>
      <c r="AW519" s="8"/>
    </row>
    <row r="520" spans="1:49" ht="3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</row>
    <row r="521" spans="1:49" x14ac:dyDescent="0.2">
      <c r="A521" s="22"/>
      <c r="B521" s="22"/>
      <c r="C521" s="8"/>
      <c r="D521" s="23"/>
      <c r="E521" s="23"/>
      <c r="F521" s="23"/>
      <c r="G521" s="23"/>
      <c r="H521" s="23"/>
      <c r="I521" s="23"/>
      <c r="J521" s="23"/>
      <c r="K521" s="8"/>
      <c r="L521" s="24"/>
      <c r="M521" s="24"/>
      <c r="N521" s="8"/>
      <c r="O521" s="11"/>
      <c r="P521" s="8"/>
      <c r="Q521" s="8"/>
      <c r="R521" s="12"/>
      <c r="S521" s="12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25"/>
      <c r="AQ521" s="25"/>
      <c r="AR521" s="8"/>
      <c r="AS521" s="9"/>
      <c r="AT521" s="8"/>
      <c r="AU521" s="8"/>
      <c r="AV521" s="8"/>
      <c r="AW521" s="8"/>
    </row>
    <row r="522" spans="1:49" ht="3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</row>
    <row r="523" spans="1:49" x14ac:dyDescent="0.2">
      <c r="A523" s="22"/>
      <c r="B523" s="22"/>
      <c r="C523" s="8"/>
      <c r="D523" s="23"/>
      <c r="E523" s="23"/>
      <c r="F523" s="23"/>
      <c r="G523" s="23"/>
      <c r="H523" s="23"/>
      <c r="I523" s="23"/>
      <c r="J523" s="23"/>
      <c r="K523" s="8"/>
      <c r="L523" s="24"/>
      <c r="M523" s="24"/>
      <c r="N523" s="8"/>
      <c r="O523" s="11"/>
      <c r="P523" s="8"/>
      <c r="Q523" s="8"/>
      <c r="R523" s="12"/>
      <c r="S523" s="12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25"/>
      <c r="AQ523" s="25"/>
      <c r="AR523" s="8"/>
      <c r="AS523" s="9"/>
      <c r="AT523" s="8"/>
      <c r="AU523" s="8"/>
      <c r="AV523" s="8"/>
      <c r="AW523" s="8"/>
    </row>
    <row r="524" spans="1:49" ht="5.2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</row>
    <row r="525" spans="1:49" x14ac:dyDescent="0.2">
      <c r="A525" s="22"/>
      <c r="B525" s="22"/>
      <c r="C525" s="8"/>
      <c r="D525" s="23"/>
      <c r="E525" s="23"/>
      <c r="F525" s="23"/>
      <c r="G525" s="23"/>
      <c r="H525" s="23"/>
      <c r="I525" s="23"/>
      <c r="J525" s="23"/>
      <c r="K525" s="8"/>
      <c r="L525" s="24"/>
      <c r="M525" s="24"/>
      <c r="N525" s="8"/>
      <c r="O525" s="11"/>
      <c r="P525" s="8"/>
      <c r="Q525" s="8"/>
      <c r="R525" s="12"/>
      <c r="S525" s="12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25"/>
      <c r="AQ525" s="25"/>
      <c r="AR525" s="8"/>
      <c r="AS525" s="9"/>
      <c r="AT525" s="8"/>
      <c r="AU525" s="8"/>
      <c r="AV525" s="8"/>
      <c r="AW525" s="8"/>
    </row>
    <row r="526" spans="1:49" ht="4.5" customHeight="1" x14ac:dyDescent="0.2">
      <c r="A526" s="14"/>
      <c r="B526" s="14"/>
      <c r="C526" s="8"/>
      <c r="D526" s="17"/>
      <c r="E526" s="17"/>
      <c r="F526" s="17"/>
      <c r="G526" s="17"/>
      <c r="H526" s="17"/>
      <c r="I526" s="17"/>
      <c r="J526" s="17"/>
      <c r="K526" s="8"/>
      <c r="L526" s="18"/>
      <c r="M526" s="18"/>
      <c r="N526" s="8"/>
      <c r="O526" s="11"/>
      <c r="P526" s="8"/>
      <c r="Q526" s="8"/>
      <c r="R526" s="12"/>
      <c r="S526" s="12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19"/>
      <c r="AQ526" s="19"/>
      <c r="AR526" s="8"/>
      <c r="AS526" s="9"/>
      <c r="AT526" s="8"/>
      <c r="AU526" s="8"/>
      <c r="AV526" s="8"/>
      <c r="AW526" s="8"/>
    </row>
    <row r="527" spans="1:49" x14ac:dyDescent="0.2">
      <c r="A527" s="22"/>
      <c r="B527" s="22"/>
      <c r="C527" s="8"/>
      <c r="D527" s="23"/>
      <c r="E527" s="23"/>
      <c r="F527" s="23"/>
      <c r="G527" s="23"/>
      <c r="H527" s="23"/>
      <c r="I527" s="23"/>
      <c r="J527" s="23"/>
      <c r="K527" s="8"/>
      <c r="L527" s="24"/>
      <c r="M527" s="24"/>
      <c r="N527" s="8"/>
      <c r="O527" s="11"/>
      <c r="P527" s="8"/>
      <c r="Q527" s="8"/>
      <c r="R527" s="12"/>
      <c r="S527" s="12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25"/>
      <c r="AQ527" s="25"/>
      <c r="AR527" s="8"/>
      <c r="AS527" s="9"/>
      <c r="AT527" s="8"/>
      <c r="AU527" s="8"/>
      <c r="AV527" s="8"/>
      <c r="AW527" s="8"/>
    </row>
    <row r="528" spans="1:49" ht="3.75" customHeight="1" x14ac:dyDescent="0.2">
      <c r="A528" s="14"/>
      <c r="B528" s="14"/>
      <c r="C528" s="8"/>
      <c r="D528" s="17"/>
      <c r="E528" s="17"/>
      <c r="F528" s="17"/>
      <c r="G528" s="17"/>
      <c r="H528" s="17"/>
      <c r="I528" s="17"/>
      <c r="J528" s="17"/>
      <c r="K528" s="8"/>
      <c r="L528" s="18"/>
      <c r="M528" s="18"/>
      <c r="N528" s="8"/>
      <c r="O528" s="11"/>
      <c r="P528" s="8"/>
      <c r="Q528" s="8"/>
      <c r="R528" s="12"/>
      <c r="S528" s="12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19"/>
      <c r="AQ528" s="19"/>
      <c r="AR528" s="8"/>
      <c r="AS528" s="9"/>
      <c r="AT528" s="8"/>
      <c r="AU528" s="8"/>
      <c r="AV528" s="8"/>
      <c r="AW528" s="8"/>
    </row>
    <row r="529" spans="1:49" x14ac:dyDescent="0.2">
      <c r="A529" s="22"/>
      <c r="B529" s="22"/>
      <c r="C529" s="8"/>
      <c r="D529" s="23"/>
      <c r="E529" s="23"/>
      <c r="F529" s="23"/>
      <c r="G529" s="23"/>
      <c r="H529" s="23"/>
      <c r="I529" s="23"/>
      <c r="J529" s="23"/>
      <c r="K529" s="8"/>
      <c r="L529" s="24"/>
      <c r="M529" s="24"/>
      <c r="N529" s="8"/>
      <c r="O529" s="11"/>
      <c r="P529" s="8"/>
      <c r="Q529" s="8"/>
      <c r="R529" s="12"/>
      <c r="S529" s="12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25"/>
      <c r="AQ529" s="25"/>
      <c r="AR529" s="8"/>
      <c r="AS529" s="9"/>
      <c r="AT529" s="8"/>
      <c r="AU529" s="8"/>
      <c r="AV529" s="8"/>
      <c r="AW529" s="8"/>
    </row>
    <row r="530" spans="1:49" ht="3.75" customHeight="1" x14ac:dyDescent="0.2">
      <c r="A530" s="14"/>
      <c r="B530" s="14"/>
      <c r="C530" s="8"/>
      <c r="D530" s="17"/>
      <c r="E530" s="17"/>
      <c r="F530" s="17"/>
      <c r="G530" s="17"/>
      <c r="H530" s="17"/>
      <c r="I530" s="17"/>
      <c r="J530" s="17"/>
      <c r="K530" s="8"/>
      <c r="L530" s="18"/>
      <c r="M530" s="18"/>
      <c r="N530" s="8"/>
      <c r="O530" s="11"/>
      <c r="P530" s="8"/>
      <c r="Q530" s="8"/>
      <c r="R530" s="12"/>
      <c r="S530" s="12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19"/>
      <c r="AQ530" s="19"/>
      <c r="AR530" s="8"/>
      <c r="AS530" s="9"/>
      <c r="AT530" s="8"/>
      <c r="AU530" s="8"/>
      <c r="AV530" s="8"/>
      <c r="AW530" s="8"/>
    </row>
    <row r="531" spans="1:49" x14ac:dyDescent="0.2">
      <c r="A531" s="22"/>
      <c r="B531" s="22"/>
      <c r="C531" s="8"/>
      <c r="D531" s="23"/>
      <c r="E531" s="23"/>
      <c r="F531" s="23"/>
      <c r="G531" s="23"/>
      <c r="H531" s="23"/>
      <c r="I531" s="23"/>
      <c r="J531" s="23"/>
      <c r="K531" s="8"/>
      <c r="L531" s="24"/>
      <c r="M531" s="24"/>
      <c r="N531" s="8"/>
      <c r="O531" s="11"/>
      <c r="P531" s="8"/>
      <c r="Q531" s="8"/>
      <c r="R531" s="12"/>
      <c r="S531" s="12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25"/>
      <c r="AQ531" s="25"/>
      <c r="AR531" s="8"/>
      <c r="AS531" s="9"/>
      <c r="AT531" s="8"/>
      <c r="AU531" s="8"/>
      <c r="AV531" s="8"/>
      <c r="AW531" s="8"/>
    </row>
    <row r="532" spans="1:49" ht="3.75" customHeight="1" x14ac:dyDescent="0.2">
      <c r="A532" s="14"/>
      <c r="B532" s="14"/>
      <c r="C532" s="8"/>
      <c r="D532" s="17"/>
      <c r="E532" s="17"/>
      <c r="F532" s="17"/>
      <c r="G532" s="17"/>
      <c r="H532" s="17"/>
      <c r="I532" s="17"/>
      <c r="J532" s="17"/>
      <c r="K532" s="8"/>
      <c r="L532" s="18"/>
      <c r="M532" s="18"/>
      <c r="N532" s="8"/>
      <c r="O532" s="11"/>
      <c r="P532" s="8"/>
      <c r="Q532" s="8"/>
      <c r="R532" s="12"/>
      <c r="S532" s="12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19"/>
      <c r="AQ532" s="19"/>
      <c r="AR532" s="8"/>
      <c r="AS532" s="9"/>
      <c r="AT532" s="8"/>
      <c r="AU532" s="8"/>
      <c r="AV532" s="8"/>
      <c r="AW532" s="8"/>
    </row>
    <row r="533" spans="1:49" x14ac:dyDescent="0.2">
      <c r="A533" s="22"/>
      <c r="B533" s="22"/>
      <c r="C533" s="8"/>
      <c r="D533" s="23"/>
      <c r="E533" s="23"/>
      <c r="F533" s="23"/>
      <c r="G533" s="23"/>
      <c r="H533" s="23"/>
      <c r="I533" s="23"/>
      <c r="J533" s="23"/>
      <c r="K533" s="8"/>
      <c r="L533" s="24"/>
      <c r="M533" s="24"/>
      <c r="N533" s="8"/>
      <c r="O533" s="11"/>
      <c r="P533" s="8"/>
      <c r="Q533" s="8"/>
      <c r="R533" s="12"/>
      <c r="S533" s="12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25"/>
      <c r="AQ533" s="25"/>
      <c r="AR533" s="8"/>
      <c r="AS533" s="9"/>
      <c r="AT533" s="8"/>
      <c r="AU533" s="8"/>
      <c r="AV533" s="8"/>
      <c r="AW533" s="8"/>
    </row>
    <row r="534" spans="1:49" ht="13.5" customHeight="1" x14ac:dyDescent="0.2">
      <c r="A534" s="14"/>
      <c r="B534" s="14"/>
      <c r="C534" s="8"/>
      <c r="D534" s="17"/>
      <c r="E534" s="17"/>
      <c r="F534" s="17"/>
      <c r="G534" s="17"/>
      <c r="H534" s="17"/>
      <c r="I534" s="17"/>
      <c r="J534" s="17"/>
      <c r="K534" s="8"/>
      <c r="L534" s="18"/>
      <c r="M534" s="18"/>
      <c r="N534" s="8"/>
      <c r="O534" s="11"/>
      <c r="P534" s="8"/>
      <c r="Q534" s="8"/>
      <c r="R534" s="12"/>
      <c r="S534" s="12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19"/>
      <c r="AQ534" s="19"/>
      <c r="AR534" s="8"/>
      <c r="AS534" s="9"/>
      <c r="AT534" s="8"/>
      <c r="AU534" s="8"/>
      <c r="AV534" s="8"/>
      <c r="AW534" s="8"/>
    </row>
  </sheetData>
  <mergeCells count="990"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69:B69"/>
    <mergeCell ref="D69:J69"/>
    <mergeCell ref="L69:M69"/>
    <mergeCell ref="AP69:AQ69"/>
    <mergeCell ref="A73:M73"/>
    <mergeCell ref="AP73:AQ73"/>
    <mergeCell ref="A65:B65"/>
    <mergeCell ref="D65:J65"/>
    <mergeCell ref="L65:M65"/>
    <mergeCell ref="AP65:AQ65"/>
    <mergeCell ref="A67:B67"/>
    <mergeCell ref="D67:J67"/>
    <mergeCell ref="L67:M67"/>
    <mergeCell ref="AP67:AQ67"/>
    <mergeCell ref="A79:B79"/>
    <mergeCell ref="D79:J79"/>
    <mergeCell ref="L79:M79"/>
    <mergeCell ref="AP79:AQ79"/>
    <mergeCell ref="A81:B81"/>
    <mergeCell ref="D81:J81"/>
    <mergeCell ref="L81:M81"/>
    <mergeCell ref="AP81:AQ81"/>
    <mergeCell ref="A75:B75"/>
    <mergeCell ref="D75:J75"/>
    <mergeCell ref="L75:M75"/>
    <mergeCell ref="AP75:AQ75"/>
    <mergeCell ref="A77:B77"/>
    <mergeCell ref="D77:J77"/>
    <mergeCell ref="L77:M77"/>
    <mergeCell ref="AP77:AQ77"/>
    <mergeCell ref="A87:B87"/>
    <mergeCell ref="D87:J87"/>
    <mergeCell ref="L87:M87"/>
    <mergeCell ref="AP87:AQ87"/>
    <mergeCell ref="A89:B89"/>
    <mergeCell ref="D89:J89"/>
    <mergeCell ref="L89:M89"/>
    <mergeCell ref="AP89:AQ89"/>
    <mergeCell ref="A83:B83"/>
    <mergeCell ref="D83:J83"/>
    <mergeCell ref="L83:M83"/>
    <mergeCell ref="AP83:AQ83"/>
    <mergeCell ref="A85:B85"/>
    <mergeCell ref="D85:J85"/>
    <mergeCell ref="L85:M85"/>
    <mergeCell ref="AP85:AQ85"/>
    <mergeCell ref="A95:B95"/>
    <mergeCell ref="D95:J95"/>
    <mergeCell ref="L95:M95"/>
    <mergeCell ref="AP95:AQ95"/>
    <mergeCell ref="A97:B97"/>
    <mergeCell ref="D97:J97"/>
    <mergeCell ref="L97:M97"/>
    <mergeCell ref="AP97:AQ97"/>
    <mergeCell ref="A91:B91"/>
    <mergeCell ref="D91:J91"/>
    <mergeCell ref="L91:M91"/>
    <mergeCell ref="AP91:AQ91"/>
    <mergeCell ref="A93:B93"/>
    <mergeCell ref="D93:J93"/>
    <mergeCell ref="L93:M93"/>
    <mergeCell ref="AP93:AQ93"/>
    <mergeCell ref="A103:B103"/>
    <mergeCell ref="D103:J103"/>
    <mergeCell ref="L103:M103"/>
    <mergeCell ref="AP103:AQ103"/>
    <mergeCell ref="A105:B105"/>
    <mergeCell ref="D105:J105"/>
    <mergeCell ref="L105:M105"/>
    <mergeCell ref="AP105:AQ105"/>
    <mergeCell ref="A99:B99"/>
    <mergeCell ref="D99:J99"/>
    <mergeCell ref="L99:M99"/>
    <mergeCell ref="AP99:AQ99"/>
    <mergeCell ref="A101:B101"/>
    <mergeCell ref="D101:J101"/>
    <mergeCell ref="L101:M101"/>
    <mergeCell ref="AP101:AQ101"/>
    <mergeCell ref="A111:B111"/>
    <mergeCell ref="D111:J111"/>
    <mergeCell ref="L111:M111"/>
    <mergeCell ref="AP111:AQ111"/>
    <mergeCell ref="A113:B113"/>
    <mergeCell ref="D113:J113"/>
    <mergeCell ref="L113:M113"/>
    <mergeCell ref="AP113:AQ113"/>
    <mergeCell ref="A107:B107"/>
    <mergeCell ref="D107:J107"/>
    <mergeCell ref="L107:M107"/>
    <mergeCell ref="AP107:AQ107"/>
    <mergeCell ref="A109:B109"/>
    <mergeCell ref="D109:J109"/>
    <mergeCell ref="L109:M109"/>
    <mergeCell ref="AP109:AQ109"/>
    <mergeCell ref="A119:B119"/>
    <mergeCell ref="D119:J119"/>
    <mergeCell ref="L119:M119"/>
    <mergeCell ref="AP119:AQ119"/>
    <mergeCell ref="A120:B120"/>
    <mergeCell ref="D120:J120"/>
    <mergeCell ref="L120:M120"/>
    <mergeCell ref="AP120:AQ120"/>
    <mergeCell ref="A115:B115"/>
    <mergeCell ref="D115:J115"/>
    <mergeCell ref="L115:M115"/>
    <mergeCell ref="AP115:AQ115"/>
    <mergeCell ref="A117:B117"/>
    <mergeCell ref="D117:J117"/>
    <mergeCell ref="L117:M117"/>
    <mergeCell ref="AP117:AQ117"/>
    <mergeCell ref="A126:B126"/>
    <mergeCell ref="D126:J126"/>
    <mergeCell ref="L126:M126"/>
    <mergeCell ref="AP126:AQ126"/>
    <mergeCell ref="A128:B128"/>
    <mergeCell ref="D128:J128"/>
    <mergeCell ref="L128:M128"/>
    <mergeCell ref="AP128:AQ128"/>
    <mergeCell ref="A122:B122"/>
    <mergeCell ref="D122:J122"/>
    <mergeCell ref="L122:M122"/>
    <mergeCell ref="AP122:AQ122"/>
    <mergeCell ref="A124:B124"/>
    <mergeCell ref="D124:J124"/>
    <mergeCell ref="L124:M124"/>
    <mergeCell ref="AP124:AQ124"/>
    <mergeCell ref="A134:B134"/>
    <mergeCell ref="D134:J134"/>
    <mergeCell ref="L134:M134"/>
    <mergeCell ref="AP134:AQ134"/>
    <mergeCell ref="A136:B136"/>
    <mergeCell ref="D136:J136"/>
    <mergeCell ref="L136:M136"/>
    <mergeCell ref="AP136:AQ136"/>
    <mergeCell ref="A130:B130"/>
    <mergeCell ref="D130:J130"/>
    <mergeCell ref="L130:M130"/>
    <mergeCell ref="AP130:AQ130"/>
    <mergeCell ref="A132:B132"/>
    <mergeCell ref="D132:J132"/>
    <mergeCell ref="L132:M132"/>
    <mergeCell ref="AP132:AQ132"/>
    <mergeCell ref="A142:B142"/>
    <mergeCell ref="D142:J142"/>
    <mergeCell ref="L142:M142"/>
    <mergeCell ref="AP142:AQ142"/>
    <mergeCell ref="A144:B144"/>
    <mergeCell ref="D144:J144"/>
    <mergeCell ref="L144:M144"/>
    <mergeCell ref="AP144:AQ144"/>
    <mergeCell ref="A138:B138"/>
    <mergeCell ref="D138:J138"/>
    <mergeCell ref="L138:M138"/>
    <mergeCell ref="AP138:AQ138"/>
    <mergeCell ref="A140:B140"/>
    <mergeCell ref="D140:J140"/>
    <mergeCell ref="L140:M140"/>
    <mergeCell ref="AP140:AQ140"/>
    <mergeCell ref="A171:B171"/>
    <mergeCell ref="D171:J171"/>
    <mergeCell ref="L171:M171"/>
    <mergeCell ref="AP171:AQ171"/>
    <mergeCell ref="A173:B173"/>
    <mergeCell ref="D173:J173"/>
    <mergeCell ref="L173:M173"/>
    <mergeCell ref="AP173:AQ173"/>
    <mergeCell ref="A146:B146"/>
    <mergeCell ref="D146:J146"/>
    <mergeCell ref="L146:M146"/>
    <mergeCell ref="AP146:AQ146"/>
    <mergeCell ref="A166:B166"/>
    <mergeCell ref="D166:J166"/>
    <mergeCell ref="L166:M166"/>
    <mergeCell ref="AP166:AQ166"/>
    <mergeCell ref="A179:B179"/>
    <mergeCell ref="D179:J179"/>
    <mergeCell ref="L179:M179"/>
    <mergeCell ref="AP179:AQ179"/>
    <mergeCell ref="A181:B181"/>
    <mergeCell ref="D181:J181"/>
    <mergeCell ref="L181:M181"/>
    <mergeCell ref="AP181:AQ181"/>
    <mergeCell ref="A175:B175"/>
    <mergeCell ref="D175:J175"/>
    <mergeCell ref="L175:M175"/>
    <mergeCell ref="AP175:AQ175"/>
    <mergeCell ref="A177:B177"/>
    <mergeCell ref="D177:J177"/>
    <mergeCell ref="L177:M177"/>
    <mergeCell ref="AP177:AQ177"/>
    <mergeCell ref="A187:B187"/>
    <mergeCell ref="D187:J187"/>
    <mergeCell ref="L187:M187"/>
    <mergeCell ref="AP187:AQ187"/>
    <mergeCell ref="A189:B189"/>
    <mergeCell ref="D189:J189"/>
    <mergeCell ref="L189:M189"/>
    <mergeCell ref="AP189:AQ189"/>
    <mergeCell ref="A183:B183"/>
    <mergeCell ref="D183:J183"/>
    <mergeCell ref="L183:M183"/>
    <mergeCell ref="AP183:AQ183"/>
    <mergeCell ref="A185:B185"/>
    <mergeCell ref="D185:J185"/>
    <mergeCell ref="L185:M185"/>
    <mergeCell ref="AP185:AQ185"/>
    <mergeCell ref="A195:B195"/>
    <mergeCell ref="D195:J195"/>
    <mergeCell ref="L195:M195"/>
    <mergeCell ref="AP195:AQ195"/>
    <mergeCell ref="A197:B197"/>
    <mergeCell ref="D197:J197"/>
    <mergeCell ref="L197:M197"/>
    <mergeCell ref="AP197:AQ197"/>
    <mergeCell ref="A191:M191"/>
    <mergeCell ref="AP191:AQ191"/>
    <mergeCell ref="A193:B193"/>
    <mergeCell ref="D193:J193"/>
    <mergeCell ref="L193:M193"/>
    <mergeCell ref="AP193:AQ193"/>
    <mergeCell ref="A203:B203"/>
    <mergeCell ref="D203:J203"/>
    <mergeCell ref="L203:M203"/>
    <mergeCell ref="AP203:AQ203"/>
    <mergeCell ref="A205:B205"/>
    <mergeCell ref="D205:J205"/>
    <mergeCell ref="L205:M205"/>
    <mergeCell ref="AP205:AQ205"/>
    <mergeCell ref="A199:B199"/>
    <mergeCell ref="D199:J199"/>
    <mergeCell ref="L199:M199"/>
    <mergeCell ref="AP199:AQ199"/>
    <mergeCell ref="A201:B201"/>
    <mergeCell ref="D201:J201"/>
    <mergeCell ref="L201:M201"/>
    <mergeCell ref="AP201:AQ201"/>
    <mergeCell ref="A211:B211"/>
    <mergeCell ref="D211:J211"/>
    <mergeCell ref="L211:M211"/>
    <mergeCell ref="AP211:AQ211"/>
    <mergeCell ref="A213:B213"/>
    <mergeCell ref="D213:J213"/>
    <mergeCell ref="L213:M213"/>
    <mergeCell ref="AP213:AQ213"/>
    <mergeCell ref="A207:B207"/>
    <mergeCell ref="D207:J207"/>
    <mergeCell ref="L207:M207"/>
    <mergeCell ref="AP207:AQ207"/>
    <mergeCell ref="A209:B209"/>
    <mergeCell ref="D209:J209"/>
    <mergeCell ref="L209:M209"/>
    <mergeCell ref="AP209:AQ209"/>
    <mergeCell ref="A219:B219"/>
    <mergeCell ref="D219:J219"/>
    <mergeCell ref="L219:M219"/>
    <mergeCell ref="AP219:AQ219"/>
    <mergeCell ref="A221:B221"/>
    <mergeCell ref="D221:J221"/>
    <mergeCell ref="L221:M221"/>
    <mergeCell ref="AP221:AQ221"/>
    <mergeCell ref="A215:B215"/>
    <mergeCell ref="D215:J215"/>
    <mergeCell ref="L215:M215"/>
    <mergeCell ref="AP215:AQ215"/>
    <mergeCell ref="A217:B217"/>
    <mergeCell ref="D217:J217"/>
    <mergeCell ref="L217:M217"/>
    <mergeCell ref="AP217:AQ217"/>
    <mergeCell ref="A227:B227"/>
    <mergeCell ref="D227:J227"/>
    <mergeCell ref="L227:M227"/>
    <mergeCell ref="AP227:AQ227"/>
    <mergeCell ref="A229:M229"/>
    <mergeCell ref="AP229:AQ229"/>
    <mergeCell ref="A223:B223"/>
    <mergeCell ref="D223:J223"/>
    <mergeCell ref="L223:M223"/>
    <mergeCell ref="AP223:AQ223"/>
    <mergeCell ref="A225:B225"/>
    <mergeCell ref="D225:J225"/>
    <mergeCell ref="L225:M225"/>
    <mergeCell ref="AP225:AQ225"/>
    <mergeCell ref="A236:B236"/>
    <mergeCell ref="D236:J236"/>
    <mergeCell ref="L236:M236"/>
    <mergeCell ref="AP236:AQ236"/>
    <mergeCell ref="A238:B238"/>
    <mergeCell ref="AP238:AQ238"/>
    <mergeCell ref="A231:B231"/>
    <mergeCell ref="D231:J231"/>
    <mergeCell ref="L231:M231"/>
    <mergeCell ref="AP231:AQ231"/>
    <mergeCell ref="A233:B233"/>
    <mergeCell ref="D233:J233"/>
    <mergeCell ref="L233:M233"/>
    <mergeCell ref="AP233:AQ233"/>
    <mergeCell ref="A245:B245"/>
    <mergeCell ref="D245:J245"/>
    <mergeCell ref="L245:M245"/>
    <mergeCell ref="AP245:AQ245"/>
    <mergeCell ref="A247:B247"/>
    <mergeCell ref="D247:J247"/>
    <mergeCell ref="L247:M247"/>
    <mergeCell ref="AP247:AQ247"/>
    <mergeCell ref="A240:B240"/>
    <mergeCell ref="AP240:AQ240"/>
    <mergeCell ref="A243:B243"/>
    <mergeCell ref="D243:J243"/>
    <mergeCell ref="L243:M243"/>
    <mergeCell ref="AP243:AQ243"/>
    <mergeCell ref="A253:B253"/>
    <mergeCell ref="D253:J253"/>
    <mergeCell ref="L253:M253"/>
    <mergeCell ref="AP253:AQ253"/>
    <mergeCell ref="A255:B255"/>
    <mergeCell ref="D255:J255"/>
    <mergeCell ref="L255:M255"/>
    <mergeCell ref="AP255:AQ255"/>
    <mergeCell ref="A249:B249"/>
    <mergeCell ref="D249:J249"/>
    <mergeCell ref="L249:M249"/>
    <mergeCell ref="AP249:AQ249"/>
    <mergeCell ref="A251:B251"/>
    <mergeCell ref="D251:J251"/>
    <mergeCell ref="L251:M251"/>
    <mergeCell ref="AP251:AQ251"/>
    <mergeCell ref="A261:B261"/>
    <mergeCell ref="D261:J261"/>
    <mergeCell ref="L261:M261"/>
    <mergeCell ref="AP261:AQ261"/>
    <mergeCell ref="A263:B263"/>
    <mergeCell ref="D263:J263"/>
    <mergeCell ref="L263:M263"/>
    <mergeCell ref="AP263:AQ263"/>
    <mergeCell ref="A257:B257"/>
    <mergeCell ref="D257:J257"/>
    <mergeCell ref="L257:M257"/>
    <mergeCell ref="AP257:AQ257"/>
    <mergeCell ref="A259:B259"/>
    <mergeCell ref="D259:J259"/>
    <mergeCell ref="L259:M259"/>
    <mergeCell ref="AP259:AQ259"/>
    <mergeCell ref="A269:B269"/>
    <mergeCell ref="D269:J269"/>
    <mergeCell ref="L269:M269"/>
    <mergeCell ref="AP269:AQ269"/>
    <mergeCell ref="A271:B271"/>
    <mergeCell ref="D271:J271"/>
    <mergeCell ref="L271:M271"/>
    <mergeCell ref="AP271:AQ271"/>
    <mergeCell ref="A265:B265"/>
    <mergeCell ref="D265:J265"/>
    <mergeCell ref="L265:M265"/>
    <mergeCell ref="AP265:AQ265"/>
    <mergeCell ref="A267:B267"/>
    <mergeCell ref="D267:J267"/>
    <mergeCell ref="L267:M267"/>
    <mergeCell ref="AP267:AQ267"/>
    <mergeCell ref="A277:B277"/>
    <mergeCell ref="D277:J277"/>
    <mergeCell ref="L277:M277"/>
    <mergeCell ref="AP277:AQ277"/>
    <mergeCell ref="A279:B279"/>
    <mergeCell ref="D279:J279"/>
    <mergeCell ref="L279:M279"/>
    <mergeCell ref="AP279:AQ279"/>
    <mergeCell ref="A273:B273"/>
    <mergeCell ref="D273:J273"/>
    <mergeCell ref="L273:M273"/>
    <mergeCell ref="AP273:AQ273"/>
    <mergeCell ref="A275:B275"/>
    <mergeCell ref="D275:J275"/>
    <mergeCell ref="L275:M275"/>
    <mergeCell ref="AP275:AQ275"/>
    <mergeCell ref="A285:B285"/>
    <mergeCell ref="D285:J285"/>
    <mergeCell ref="L285:M285"/>
    <mergeCell ref="AP285:AQ285"/>
    <mergeCell ref="A287:B287"/>
    <mergeCell ref="D287:J287"/>
    <mergeCell ref="L287:M287"/>
    <mergeCell ref="AP287:AQ287"/>
    <mergeCell ref="A281:B281"/>
    <mergeCell ref="D281:J281"/>
    <mergeCell ref="L281:M281"/>
    <mergeCell ref="AP281:AQ281"/>
    <mergeCell ref="A283:B283"/>
    <mergeCell ref="D283:J283"/>
    <mergeCell ref="L283:M283"/>
    <mergeCell ref="AP283:AQ283"/>
    <mergeCell ref="A293:B293"/>
    <mergeCell ref="D293:J293"/>
    <mergeCell ref="L293:M293"/>
    <mergeCell ref="AP293:AQ293"/>
    <mergeCell ref="A295:B295"/>
    <mergeCell ref="D295:J295"/>
    <mergeCell ref="L295:M295"/>
    <mergeCell ref="AP295:AQ295"/>
    <mergeCell ref="A289:B289"/>
    <mergeCell ref="D289:J289"/>
    <mergeCell ref="L289:M289"/>
    <mergeCell ref="AP289:AQ289"/>
    <mergeCell ref="A291:B291"/>
    <mergeCell ref="D291:J291"/>
    <mergeCell ref="L291:M291"/>
    <mergeCell ref="AP291:AQ291"/>
    <mergeCell ref="A301:B301"/>
    <mergeCell ref="D301:J301"/>
    <mergeCell ref="L301:M301"/>
    <mergeCell ref="AP301:AQ301"/>
    <mergeCell ref="A303:B303"/>
    <mergeCell ref="D303:J303"/>
    <mergeCell ref="L303:M303"/>
    <mergeCell ref="AP303:AQ303"/>
    <mergeCell ref="A297:B297"/>
    <mergeCell ref="D297:J297"/>
    <mergeCell ref="L297:M297"/>
    <mergeCell ref="AP297:AQ297"/>
    <mergeCell ref="A299:B299"/>
    <mergeCell ref="D299:J299"/>
    <mergeCell ref="L299:M299"/>
    <mergeCell ref="AP299:AQ299"/>
    <mergeCell ref="A309:B309"/>
    <mergeCell ref="D309:J309"/>
    <mergeCell ref="L309:M309"/>
    <mergeCell ref="AP309:AQ309"/>
    <mergeCell ref="A311:B311"/>
    <mergeCell ref="D311:J311"/>
    <mergeCell ref="L311:M311"/>
    <mergeCell ref="AP311:AQ311"/>
    <mergeCell ref="A305:B305"/>
    <mergeCell ref="D305:J305"/>
    <mergeCell ref="L305:M305"/>
    <mergeCell ref="AP305:AQ305"/>
    <mergeCell ref="A307:B307"/>
    <mergeCell ref="D307:J307"/>
    <mergeCell ref="L307:M307"/>
    <mergeCell ref="AP307:AQ307"/>
    <mergeCell ref="A317:B317"/>
    <mergeCell ref="D317:J317"/>
    <mergeCell ref="L317:M317"/>
    <mergeCell ref="AP317:AQ317"/>
    <mergeCell ref="A319:B319"/>
    <mergeCell ref="D319:J319"/>
    <mergeCell ref="L319:M319"/>
    <mergeCell ref="AP319:AQ319"/>
    <mergeCell ref="A313:B313"/>
    <mergeCell ref="D313:J313"/>
    <mergeCell ref="L313:M313"/>
    <mergeCell ref="AP313:AQ313"/>
    <mergeCell ref="A315:B315"/>
    <mergeCell ref="D315:J315"/>
    <mergeCell ref="L315:M315"/>
    <mergeCell ref="AP315:AQ315"/>
    <mergeCell ref="A325:B325"/>
    <mergeCell ref="D325:J325"/>
    <mergeCell ref="L325:M325"/>
    <mergeCell ref="AP325:AQ325"/>
    <mergeCell ref="A327:B327"/>
    <mergeCell ref="D327:J327"/>
    <mergeCell ref="L327:M327"/>
    <mergeCell ref="AP327:AQ327"/>
    <mergeCell ref="A321:B321"/>
    <mergeCell ref="D321:J321"/>
    <mergeCell ref="L321:M321"/>
    <mergeCell ref="AP321:AQ321"/>
    <mergeCell ref="A323:B323"/>
    <mergeCell ref="D323:J323"/>
    <mergeCell ref="L323:M323"/>
    <mergeCell ref="AP323:AQ323"/>
    <mergeCell ref="A333:B333"/>
    <mergeCell ref="D333:J333"/>
    <mergeCell ref="L333:M333"/>
    <mergeCell ref="AP333:AQ333"/>
    <mergeCell ref="A335:B335"/>
    <mergeCell ref="D335:J335"/>
    <mergeCell ref="L335:M335"/>
    <mergeCell ref="AP335:AQ335"/>
    <mergeCell ref="A329:B329"/>
    <mergeCell ref="D329:J329"/>
    <mergeCell ref="L329:M329"/>
    <mergeCell ref="AP329:AQ329"/>
    <mergeCell ref="A331:B331"/>
    <mergeCell ref="D331:J331"/>
    <mergeCell ref="L331:M331"/>
    <mergeCell ref="AP331:AQ331"/>
    <mergeCell ref="A341:B341"/>
    <mergeCell ref="D341:J341"/>
    <mergeCell ref="L341:M341"/>
    <mergeCell ref="AP341:AQ341"/>
    <mergeCell ref="A343:B343"/>
    <mergeCell ref="D343:J343"/>
    <mergeCell ref="L343:M343"/>
    <mergeCell ref="AP343:AQ343"/>
    <mergeCell ref="A337:B337"/>
    <mergeCell ref="D337:J337"/>
    <mergeCell ref="L337:M337"/>
    <mergeCell ref="AP337:AQ337"/>
    <mergeCell ref="A339:M339"/>
    <mergeCell ref="AP339:AQ339"/>
    <mergeCell ref="A349:B349"/>
    <mergeCell ref="D349:J349"/>
    <mergeCell ref="L349:M349"/>
    <mergeCell ref="AP349:AQ349"/>
    <mergeCell ref="A351:B351"/>
    <mergeCell ref="D351:J351"/>
    <mergeCell ref="L351:M351"/>
    <mergeCell ref="AP351:AQ351"/>
    <mergeCell ref="A345:B345"/>
    <mergeCell ref="D345:J345"/>
    <mergeCell ref="L345:M345"/>
    <mergeCell ref="AP345:AQ345"/>
    <mergeCell ref="A347:B347"/>
    <mergeCell ref="D347:J347"/>
    <mergeCell ref="L347:M347"/>
    <mergeCell ref="AP347:AQ347"/>
    <mergeCell ref="A357:B357"/>
    <mergeCell ref="D357:J357"/>
    <mergeCell ref="L357:M357"/>
    <mergeCell ref="AP357:AQ357"/>
    <mergeCell ref="A359:B359"/>
    <mergeCell ref="D359:J359"/>
    <mergeCell ref="L359:M359"/>
    <mergeCell ref="AP359:AQ359"/>
    <mergeCell ref="A353:B353"/>
    <mergeCell ref="D353:J353"/>
    <mergeCell ref="L353:M353"/>
    <mergeCell ref="AP353:AQ353"/>
    <mergeCell ref="A355:B355"/>
    <mergeCell ref="D355:J355"/>
    <mergeCell ref="L355:M355"/>
    <mergeCell ref="AP355:AQ355"/>
    <mergeCell ref="A365:B365"/>
    <mergeCell ref="D365:J365"/>
    <mergeCell ref="L365:M365"/>
    <mergeCell ref="AP365:AQ365"/>
    <mergeCell ref="A367:B367"/>
    <mergeCell ref="D367:J367"/>
    <mergeCell ref="L367:M367"/>
    <mergeCell ref="AP367:AQ367"/>
    <mergeCell ref="A361:B361"/>
    <mergeCell ref="D361:J361"/>
    <mergeCell ref="L361:M361"/>
    <mergeCell ref="AP361:AQ361"/>
    <mergeCell ref="A363:B363"/>
    <mergeCell ref="D363:J363"/>
    <mergeCell ref="L363:M363"/>
    <mergeCell ref="AP363:AQ363"/>
    <mergeCell ref="A373:B373"/>
    <mergeCell ref="D373:J373"/>
    <mergeCell ref="L373:M373"/>
    <mergeCell ref="AP373:AQ373"/>
    <mergeCell ref="A375:B375"/>
    <mergeCell ref="D375:J375"/>
    <mergeCell ref="L375:M375"/>
    <mergeCell ref="AP375:AQ375"/>
    <mergeCell ref="A369:B369"/>
    <mergeCell ref="D369:J369"/>
    <mergeCell ref="L369:M369"/>
    <mergeCell ref="AP369:AQ369"/>
    <mergeCell ref="A371:B371"/>
    <mergeCell ref="D371:J371"/>
    <mergeCell ref="L371:M371"/>
    <mergeCell ref="AP371:AQ371"/>
    <mergeCell ref="A381:B381"/>
    <mergeCell ref="D381:J381"/>
    <mergeCell ref="L381:M381"/>
    <mergeCell ref="AP381:AQ381"/>
    <mergeCell ref="A383:B383"/>
    <mergeCell ref="D383:J383"/>
    <mergeCell ref="L383:M383"/>
    <mergeCell ref="AP383:AQ383"/>
    <mergeCell ref="A377:B377"/>
    <mergeCell ref="D377:J377"/>
    <mergeCell ref="L377:M377"/>
    <mergeCell ref="AP377:AQ377"/>
    <mergeCell ref="A379:B379"/>
    <mergeCell ref="D379:J379"/>
    <mergeCell ref="L379:M379"/>
    <mergeCell ref="AP379:AQ379"/>
    <mergeCell ref="A389:B389"/>
    <mergeCell ref="D389:J389"/>
    <mergeCell ref="L389:M389"/>
    <mergeCell ref="AP389:AQ389"/>
    <mergeCell ref="A391:B391"/>
    <mergeCell ref="D391:J391"/>
    <mergeCell ref="L391:M391"/>
    <mergeCell ref="AP391:AQ391"/>
    <mergeCell ref="A385:B385"/>
    <mergeCell ref="D385:J385"/>
    <mergeCell ref="L385:M385"/>
    <mergeCell ref="AP385:AQ385"/>
    <mergeCell ref="A387:B387"/>
    <mergeCell ref="D387:J387"/>
    <mergeCell ref="L387:M387"/>
    <mergeCell ref="AP387:AQ387"/>
    <mergeCell ref="A397:B397"/>
    <mergeCell ref="D397:J397"/>
    <mergeCell ref="L397:M397"/>
    <mergeCell ref="AP397:AQ397"/>
    <mergeCell ref="A399:B399"/>
    <mergeCell ref="D399:J399"/>
    <mergeCell ref="L399:M399"/>
    <mergeCell ref="AP399:AQ399"/>
    <mergeCell ref="A393:B393"/>
    <mergeCell ref="D393:J393"/>
    <mergeCell ref="L393:M393"/>
    <mergeCell ref="AP393:AQ393"/>
    <mergeCell ref="A395:B395"/>
    <mergeCell ref="D395:J395"/>
    <mergeCell ref="L395:M395"/>
    <mergeCell ref="AP395:AQ395"/>
    <mergeCell ref="A405:B405"/>
    <mergeCell ref="D405:J405"/>
    <mergeCell ref="L405:M405"/>
    <mergeCell ref="AP405:AQ405"/>
    <mergeCell ref="A407:B407"/>
    <mergeCell ref="D407:J407"/>
    <mergeCell ref="L407:M407"/>
    <mergeCell ref="AP407:AQ407"/>
    <mergeCell ref="A401:B401"/>
    <mergeCell ref="D401:J401"/>
    <mergeCell ref="L401:M401"/>
    <mergeCell ref="AP401:AQ401"/>
    <mergeCell ref="A403:B403"/>
    <mergeCell ref="D403:J403"/>
    <mergeCell ref="L403:M403"/>
    <mergeCell ref="AP403:AQ403"/>
    <mergeCell ref="A413:B413"/>
    <mergeCell ref="D413:J413"/>
    <mergeCell ref="L413:M413"/>
    <mergeCell ref="AP413:AQ413"/>
    <mergeCell ref="A415:B415"/>
    <mergeCell ref="D415:J415"/>
    <mergeCell ref="L415:M415"/>
    <mergeCell ref="AP415:AQ415"/>
    <mergeCell ref="A409:B409"/>
    <mergeCell ref="D409:J409"/>
    <mergeCell ref="L409:M409"/>
    <mergeCell ref="AP409:AQ409"/>
    <mergeCell ref="A411:B411"/>
    <mergeCell ref="D411:J411"/>
    <mergeCell ref="L411:M411"/>
    <mergeCell ref="AP411:AQ411"/>
    <mergeCell ref="A421:B421"/>
    <mergeCell ref="D421:J421"/>
    <mergeCell ref="L421:M421"/>
    <mergeCell ref="AP421:AQ421"/>
    <mergeCell ref="A423:B423"/>
    <mergeCell ref="D423:J423"/>
    <mergeCell ref="L423:M423"/>
    <mergeCell ref="AP423:AQ423"/>
    <mergeCell ref="A417:B417"/>
    <mergeCell ref="D417:J417"/>
    <mergeCell ref="L417:M417"/>
    <mergeCell ref="AP417:AQ417"/>
    <mergeCell ref="A419:B419"/>
    <mergeCell ref="D419:J419"/>
    <mergeCell ref="L419:M419"/>
    <mergeCell ref="AP419:AQ419"/>
    <mergeCell ref="A429:B429"/>
    <mergeCell ref="D429:J429"/>
    <mergeCell ref="L429:M429"/>
    <mergeCell ref="AP429:AQ429"/>
    <mergeCell ref="A431:B431"/>
    <mergeCell ref="D431:J431"/>
    <mergeCell ref="L431:M431"/>
    <mergeCell ref="AP431:AQ431"/>
    <mergeCell ref="A425:B425"/>
    <mergeCell ref="D425:J425"/>
    <mergeCell ref="L425:M425"/>
    <mergeCell ref="AP425:AQ425"/>
    <mergeCell ref="A427:B427"/>
    <mergeCell ref="D427:J427"/>
    <mergeCell ref="L427:M427"/>
    <mergeCell ref="AP427:AQ427"/>
    <mergeCell ref="A437:M437"/>
    <mergeCell ref="AP437:AQ437"/>
    <mergeCell ref="A439:B439"/>
    <mergeCell ref="D439:J439"/>
    <mergeCell ref="L439:M439"/>
    <mergeCell ref="AP439:AQ439"/>
    <mergeCell ref="A433:B433"/>
    <mergeCell ref="D433:J433"/>
    <mergeCell ref="L433:M433"/>
    <mergeCell ref="AP433:AQ433"/>
    <mergeCell ref="A435:B435"/>
    <mergeCell ref="D435:J435"/>
    <mergeCell ref="L435:M435"/>
    <mergeCell ref="AP435:AQ435"/>
    <mergeCell ref="A445:B445"/>
    <mergeCell ref="D445:J445"/>
    <mergeCell ref="L445:M445"/>
    <mergeCell ref="AP445:AQ445"/>
    <mergeCell ref="A447:B447"/>
    <mergeCell ref="D447:J447"/>
    <mergeCell ref="L447:M447"/>
    <mergeCell ref="AP447:AQ447"/>
    <mergeCell ref="A441:B441"/>
    <mergeCell ref="D441:J441"/>
    <mergeCell ref="L441:M441"/>
    <mergeCell ref="AP441:AQ441"/>
    <mergeCell ref="A443:B443"/>
    <mergeCell ref="D443:J443"/>
    <mergeCell ref="L443:M443"/>
    <mergeCell ref="AP443:AQ443"/>
    <mergeCell ref="A453:B453"/>
    <mergeCell ref="D453:J453"/>
    <mergeCell ref="L453:M453"/>
    <mergeCell ref="AP453:AQ453"/>
    <mergeCell ref="A455:B455"/>
    <mergeCell ref="D455:J455"/>
    <mergeCell ref="L455:M455"/>
    <mergeCell ref="AP455:AQ455"/>
    <mergeCell ref="A449:B449"/>
    <mergeCell ref="D449:J449"/>
    <mergeCell ref="L449:M449"/>
    <mergeCell ref="AP449:AQ449"/>
    <mergeCell ref="A451:B451"/>
    <mergeCell ref="D451:J451"/>
    <mergeCell ref="L451:M451"/>
    <mergeCell ref="AP451:AQ451"/>
    <mergeCell ref="A461:B461"/>
    <mergeCell ref="D461:J461"/>
    <mergeCell ref="L461:M461"/>
    <mergeCell ref="AP461:AQ461"/>
    <mergeCell ref="A463:B463"/>
    <mergeCell ref="D463:J463"/>
    <mergeCell ref="L463:M463"/>
    <mergeCell ref="AP463:AQ463"/>
    <mergeCell ref="A457:B457"/>
    <mergeCell ref="D457:J457"/>
    <mergeCell ref="L457:M457"/>
    <mergeCell ref="AP457:AQ457"/>
    <mergeCell ref="A459:B459"/>
    <mergeCell ref="D459:J459"/>
    <mergeCell ref="L459:M459"/>
    <mergeCell ref="AP459:AQ459"/>
    <mergeCell ref="A469:B469"/>
    <mergeCell ref="D469:J469"/>
    <mergeCell ref="L469:M469"/>
    <mergeCell ref="AP469:AQ469"/>
    <mergeCell ref="A471:B471"/>
    <mergeCell ref="D471:J471"/>
    <mergeCell ref="L471:M471"/>
    <mergeCell ref="AP471:AQ471"/>
    <mergeCell ref="A465:B465"/>
    <mergeCell ref="D465:J465"/>
    <mergeCell ref="L465:M465"/>
    <mergeCell ref="AP465:AQ465"/>
    <mergeCell ref="A467:B467"/>
    <mergeCell ref="D467:J467"/>
    <mergeCell ref="L467:M467"/>
    <mergeCell ref="AP467:AQ467"/>
    <mergeCell ref="A477:B477"/>
    <mergeCell ref="D477:J477"/>
    <mergeCell ref="L477:M477"/>
    <mergeCell ref="AP477:AQ477"/>
    <mergeCell ref="A479:B479"/>
    <mergeCell ref="D479:J479"/>
    <mergeCell ref="L479:M479"/>
    <mergeCell ref="AP479:AQ479"/>
    <mergeCell ref="A473:B473"/>
    <mergeCell ref="D473:J473"/>
    <mergeCell ref="L473:M473"/>
    <mergeCell ref="AP473:AQ473"/>
    <mergeCell ref="A475:B475"/>
    <mergeCell ref="D475:J475"/>
    <mergeCell ref="L475:M475"/>
    <mergeCell ref="AP475:AQ475"/>
    <mergeCell ref="A485:B485"/>
    <mergeCell ref="D485:J485"/>
    <mergeCell ref="L485:M485"/>
    <mergeCell ref="AP485:AQ485"/>
    <mergeCell ref="A487:B487"/>
    <mergeCell ref="D487:J487"/>
    <mergeCell ref="L487:M487"/>
    <mergeCell ref="AP487:AQ487"/>
    <mergeCell ref="A481:B481"/>
    <mergeCell ref="D481:J481"/>
    <mergeCell ref="L481:M481"/>
    <mergeCell ref="AP481:AQ481"/>
    <mergeCell ref="A483:B483"/>
    <mergeCell ref="D483:J483"/>
    <mergeCell ref="L483:M483"/>
    <mergeCell ref="AP483:AQ483"/>
    <mergeCell ref="A493:B493"/>
    <mergeCell ref="D493:J493"/>
    <mergeCell ref="L493:M493"/>
    <mergeCell ref="AP493:AQ493"/>
    <mergeCell ref="A495:B495"/>
    <mergeCell ref="D495:J495"/>
    <mergeCell ref="L495:M495"/>
    <mergeCell ref="AP495:AQ495"/>
    <mergeCell ref="A489:B489"/>
    <mergeCell ref="D489:J489"/>
    <mergeCell ref="L489:M489"/>
    <mergeCell ref="AP489:AQ489"/>
    <mergeCell ref="A491:B491"/>
    <mergeCell ref="D491:J491"/>
    <mergeCell ref="L491:M491"/>
    <mergeCell ref="AP491:AQ491"/>
    <mergeCell ref="A501:B501"/>
    <mergeCell ref="D501:J501"/>
    <mergeCell ref="L501:M501"/>
    <mergeCell ref="AP501:AQ501"/>
    <mergeCell ref="A503:B503"/>
    <mergeCell ref="D503:J503"/>
    <mergeCell ref="L503:M503"/>
    <mergeCell ref="AP503:AQ503"/>
    <mergeCell ref="A497:B497"/>
    <mergeCell ref="D497:J497"/>
    <mergeCell ref="L497:M497"/>
    <mergeCell ref="AP497:AQ497"/>
    <mergeCell ref="A499:B499"/>
    <mergeCell ref="D499:J499"/>
    <mergeCell ref="L499:M499"/>
    <mergeCell ref="AP499:AQ499"/>
    <mergeCell ref="A509:B509"/>
    <mergeCell ref="D509:J509"/>
    <mergeCell ref="L509:M509"/>
    <mergeCell ref="AP509:AQ509"/>
    <mergeCell ref="A511:B511"/>
    <mergeCell ref="D511:J511"/>
    <mergeCell ref="L511:M511"/>
    <mergeCell ref="AP511:AQ511"/>
    <mergeCell ref="A505:B505"/>
    <mergeCell ref="D505:J505"/>
    <mergeCell ref="L505:M505"/>
    <mergeCell ref="AP505:AQ505"/>
    <mergeCell ref="A507:B507"/>
    <mergeCell ref="D507:J507"/>
    <mergeCell ref="L507:M507"/>
    <mergeCell ref="AP507:AQ507"/>
    <mergeCell ref="A517:B517"/>
    <mergeCell ref="D517:J517"/>
    <mergeCell ref="L517:M517"/>
    <mergeCell ref="AP517:AQ517"/>
    <mergeCell ref="A519:B519"/>
    <mergeCell ref="D519:J519"/>
    <mergeCell ref="L519:M519"/>
    <mergeCell ref="AP519:AQ519"/>
    <mergeCell ref="A513:B513"/>
    <mergeCell ref="D513:J513"/>
    <mergeCell ref="L513:M513"/>
    <mergeCell ref="AP513:AQ513"/>
    <mergeCell ref="A515:B515"/>
    <mergeCell ref="D515:J515"/>
    <mergeCell ref="L515:M515"/>
    <mergeCell ref="AP515:AQ515"/>
    <mergeCell ref="A525:B525"/>
    <mergeCell ref="D525:J525"/>
    <mergeCell ref="L525:M525"/>
    <mergeCell ref="AP525:AQ525"/>
    <mergeCell ref="A527:B527"/>
    <mergeCell ref="D527:J527"/>
    <mergeCell ref="L527:M527"/>
    <mergeCell ref="AP527:AQ527"/>
    <mergeCell ref="A521:B521"/>
    <mergeCell ref="D521:J521"/>
    <mergeCell ref="L521:M521"/>
    <mergeCell ref="AP521:AQ521"/>
    <mergeCell ref="A523:B523"/>
    <mergeCell ref="D523:J523"/>
    <mergeCell ref="L523:M523"/>
    <mergeCell ref="AP523:AQ523"/>
    <mergeCell ref="A533:B533"/>
    <mergeCell ref="D533:J533"/>
    <mergeCell ref="L533:M533"/>
    <mergeCell ref="AP533:AQ533"/>
    <mergeCell ref="A529:B529"/>
    <mergeCell ref="D529:J529"/>
    <mergeCell ref="L529:M529"/>
    <mergeCell ref="AP529:AQ529"/>
    <mergeCell ref="A531:B531"/>
    <mergeCell ref="D531:J531"/>
    <mergeCell ref="L531:M531"/>
    <mergeCell ref="AP531:AQ531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leden</vt:lpstr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2019-01-04T08:51:03Z</dcterms:created>
  <dcterms:modified xsi:type="dcterms:W3CDTF">2019-04-29T07:36:54Z</dcterms:modified>
</cp:coreProperties>
</file>